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2120" windowHeight="8595" firstSheet="1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Резервный фонд" sheetId="5" r:id="rId5"/>
    <sheet name="муниц.долг." sheetId="6" r:id="rId6"/>
    <sheet name="отчет о мун. служ." sheetId="7" r:id="rId7"/>
    <sheet name="отчет по МП" sheetId="8" r:id="rId8"/>
    <sheet name="Отчет о дорожном фонде" sheetId="9" r:id="rId9"/>
  </sheets>
  <definedNames>
    <definedName name="DataRange">'приложение 1'!#REF!</definedName>
    <definedName name="_xlnm.Print_Titles" localSheetId="0">'приложение 1'!$A:$G,'приложение 1'!$11:$12</definedName>
    <definedName name="_xlnm.Print_Titles" localSheetId="1">'приложение 2'!$A:$E,'приложение 2'!$9:$12</definedName>
    <definedName name="_xlnm.Print_Area" localSheetId="1">'приложение 2'!$A$1:$E$199</definedName>
  </definedNames>
  <calcPr fullCalcOnLoad="1"/>
</workbook>
</file>

<file path=xl/sharedStrings.xml><?xml version="1.0" encoding="utf-8"?>
<sst xmlns="http://schemas.openxmlformats.org/spreadsheetml/2006/main" count="980" uniqueCount="712">
  <si>
    <t>Приложение 1</t>
  </si>
  <si>
    <t xml:space="preserve">к Решению Сельской Думы муниципального образования сельского поселения село Ворсино </t>
  </si>
  <si>
    <t>Исполнено</t>
  </si>
  <si>
    <t>МУНИЦИПАЛЬНОГО ОБРАЗОВАНИЯ СЕЛЬСКОГО ПОСЕЛЕНИЯ СЕЛО ВОРСИНО</t>
  </si>
  <si>
    <t>ИСПОЛНЕНИЕ ДОХОДОВ БЮДЖЕТА</t>
  </si>
  <si>
    <t>Код дохода по бюджетной классификацией</t>
  </si>
  <si>
    <t>0000</t>
  </si>
  <si>
    <t>182</t>
  </si>
  <si>
    <t>01</t>
  </si>
  <si>
    <t>110</t>
  </si>
  <si>
    <t>10</t>
  </si>
  <si>
    <t>120</t>
  </si>
  <si>
    <t>003</t>
  </si>
  <si>
    <t>180</t>
  </si>
  <si>
    <t>151</t>
  </si>
  <si>
    <t>3</t>
  </si>
  <si>
    <t>Наименование показателей</t>
  </si>
  <si>
    <t>1000</t>
  </si>
  <si>
    <t>3000</t>
  </si>
  <si>
    <t>Приложение 2</t>
  </si>
  <si>
    <t>Приложение 3</t>
  </si>
  <si>
    <t>ИСПОЛНЕНИЕ РАСХОДОВ БЮДЖЕТА</t>
  </si>
  <si>
    <t>Наименование главных распорядителей и наименование показателей бюджетной классификации</t>
  </si>
  <si>
    <t>Уточненный план</t>
  </si>
  <si>
    <t>4</t>
  </si>
  <si>
    <t>5</t>
  </si>
  <si>
    <t>Расходы бюджета - всего</t>
  </si>
  <si>
    <t>в том числе:</t>
  </si>
  <si>
    <t>Администрация муниципального образования сельского поселения село Ворсино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</si>
  <si>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</si>
  <si>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</si>
  <si>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</si>
  <si>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</si>
  <si>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</si>
  <si>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</si>
  <si>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</si>
  <si>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</si>
  <si>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</si>
  <si>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Другие общегосударственные вопросы</t>
  </si>
  <si>
    <t>0113</t>
  </si>
  <si>
    <t>Мобилизационная 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</si>
  <si>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</si>
  <si>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</si>
  <si>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</si>
  <si>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</si>
  <si>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Обеспечение 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</si>
  <si>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</si>
  <si>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</si>
  <si>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</si>
  <si>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</si>
  <si>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</si>
  <si>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</si>
  <si>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</si>
  <si>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</si>
  <si>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</si>
  <si>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</si>
  <si>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</si>
  <si>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Социальное обеспечение населения</t>
  </si>
  <si>
    <t>1003</t>
  </si>
  <si>
    <t>Физическая культура</t>
  </si>
  <si>
    <t>1101</t>
  </si>
  <si>
    <t>Приложение 4</t>
  </si>
  <si>
    <t>Раздел, подраздел</t>
  </si>
  <si>
    <t>РАСХОДЫ БЮДЖЕТА, ВСЕГО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</si>
  <si>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</si>
  <si>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</si>
  <si>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</si>
  <si>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</si>
  <si>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</si>
  <si>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</si>
  <si>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</si>
  <si>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</si>
  <si>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</si>
  <si>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</si>
  <si>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</si>
  <si>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 И КИНЕМОТОГРАФИЯ</t>
  </si>
  <si>
    <t>СОЦИАЛЬНАЯ ПОЛИТИКА</t>
  </si>
  <si>
    <t>ФИЗИЧЕСКАЯ КУЛЬТУРА И СПОРТ</t>
  </si>
  <si>
    <t>ИСПОЛНЕНИЕ ИСТОЧНИКОВ ФИНАНСИРОВАНИЯ ДЕФИЦИТА БЮДЖЕТА</t>
  </si>
  <si>
    <t>КБК</t>
  </si>
  <si>
    <t>Наименование показателей бюджетной классификации</t>
  </si>
  <si>
    <t>Уточненные бюджетные назначения</t>
  </si>
  <si>
    <t>Источники финансирования дефицита бюджета - всего</t>
  </si>
  <si>
    <t>920</t>
  </si>
  <si>
    <t>01050201</t>
  </si>
  <si>
    <t>510</t>
  </si>
  <si>
    <t>610</t>
  </si>
  <si>
    <t xml:space="preserve">Сумма </t>
  </si>
  <si>
    <t>Наименование распорядительного документа</t>
  </si>
  <si>
    <t>номер</t>
  </si>
  <si>
    <t>дата</t>
  </si>
  <si>
    <t>Номер счета бюджетного учета</t>
  </si>
  <si>
    <t>Сумма</t>
  </si>
  <si>
    <t>документ-основание</t>
  </si>
  <si>
    <t>Вид (долговой инструмент)</t>
  </si>
  <si>
    <t>0700</t>
  </si>
  <si>
    <t>0707</t>
  </si>
  <si>
    <t>0409</t>
  </si>
  <si>
    <t>Дорожное хозяйство (дорожные фонды)</t>
  </si>
  <si>
    <t>ОБРАЗОВАНИЕ</t>
  </si>
  <si>
    <t>Молодежная политика и оздоровление детей</t>
  </si>
  <si>
    <t>Возникновение за должности</t>
  </si>
  <si>
    <t>Срок погашения за задолженности (окончания действия обязательства)</t>
  </si>
  <si>
    <t>140</t>
  </si>
  <si>
    <t>Иные закупки товаров, работ и услуг для обеспечения государственных (муниципальных) нужд</t>
  </si>
  <si>
    <t>Муниципальная программа "Кадровая политика в муниципальном образовании сельском поселении село Ворсино"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</si>
  <si>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</si>
  <si>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</si>
  <si>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</si>
  <si>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Закупка товаров, работ и услуг для государственных (муниципальных) нужд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</si>
  <si>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</si>
  <si>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мероприятий по обеспечению пожарной безопасности на территории поселения</t>
  </si>
  <si>
    <t>Муниципальная программа "Развитие дорожного хозяйства муниципального образования сельского поселения село Ворсино"</t>
  </si>
  <si>
    <t>Реализация мероприятий в области земельных отношений и инвентаризации объектов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</si>
  <si>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</si>
  <si>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</si>
  <si>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Муниципальная программа "Молодёжь муниципального образования сельского поселения село Ворсино"</t>
  </si>
  <si>
    <t>Вовлечение молодёжи в социальную политику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</si>
  <si>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</si>
  <si>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</si>
  <si>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обеспечение деятельности муниципальных учреждений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</si>
  <si>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</si>
  <si>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 xml:space="preserve">   </t>
  </si>
  <si>
    <t>Обеспечение безопасности дорожного движения</t>
  </si>
  <si>
    <t>Прочие мероприятия по благоустройству</t>
  </si>
  <si>
    <t>2100</t>
  </si>
  <si>
    <t>0021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</si>
  <si>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</si>
  <si>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</si>
  <si>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</si>
  <si>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</si>
  <si>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</si>
  <si>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</si>
  <si>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</si>
  <si>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</si>
  <si>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</si>
  <si>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</si>
  <si>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</si>
  <si>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</si>
  <si>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</si>
  <si>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</si>
  <si>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</si>
  <si>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</si>
  <si>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</si>
  <si>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</si>
  <si>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</si>
  <si>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</si>
  <si>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</si>
  <si>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"Старшее поколение" муниципальной программы "Развитие систем социального обеспечения населения"</t>
  </si>
  <si>
    <t>Неисполненные назначения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</si>
  <si>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</si>
  <si>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</si>
  <si>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Межбюджетные трансферты, передаваемые бюджетам сельских  поселений для компенсации расходов возникших результате реализации  полномочий по организации в границах поселения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 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</si>
  <si>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81 0 00 00420</t>
  </si>
  <si>
    <t>68 0 01 00400</t>
  </si>
  <si>
    <t>75 0 00 00480</t>
  </si>
  <si>
    <t>09 0 01 00600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</si>
  <si>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</si>
  <si>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</si>
  <si>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08 0 00 00000</t>
  </si>
  <si>
    <t>08 0 01 08020</t>
  </si>
  <si>
    <t>23 0 00 00000</t>
  </si>
  <si>
    <t>23 0 01 23010</t>
  </si>
  <si>
    <t xml:space="preserve">  Празднование Дня Победы</t>
  </si>
  <si>
    <t>27 0 01 00000</t>
  </si>
  <si>
    <t>27 0 01 27010</t>
  </si>
  <si>
    <t xml:space="preserve">  Благоустройство памятных мест</t>
  </si>
  <si>
    <t>38 0 00 00000</t>
  </si>
  <si>
    <t>38 0 01 98030</t>
  </si>
  <si>
    <t>Увеличение прочих остатков денежных средств бюджетов сельский поселений</t>
  </si>
  <si>
    <t>Уменьшение прочих остатков денежных средств бюджетов сельский поселений</t>
  </si>
  <si>
    <t xml:space="preserve">  Иные межбюджетные трансферты</t>
  </si>
  <si>
    <t>88 8 00 51180</t>
  </si>
  <si>
    <t>09 0 00 00000</t>
  </si>
  <si>
    <t>09 0 01 09050</t>
  </si>
  <si>
    <t>09 0 01 09060</t>
  </si>
  <si>
    <t xml:space="preserve">  Расходы на обеспечение деятельности ДДС</t>
  </si>
  <si>
    <t xml:space="preserve">  Расходы на обеспечение деятельности ДНД</t>
  </si>
  <si>
    <t>09 0 01 09080</t>
  </si>
  <si>
    <t>09 0 01 09110</t>
  </si>
  <si>
    <t xml:space="preserve">  Материально-техническое обеспечение в области безопасности жизнедеятельности</t>
  </si>
  <si>
    <t xml:space="preserve">  Мероприятия по решению вопросов жизнедеятельности жителей поселений</t>
  </si>
  <si>
    <t>09 0 01 09090</t>
  </si>
  <si>
    <t>24 0 01 24010</t>
  </si>
  <si>
    <t>24 0 00 00000</t>
  </si>
  <si>
    <t>24 0 01 24020</t>
  </si>
  <si>
    <t>24 0 01 24040</t>
  </si>
  <si>
    <t xml:space="preserve">  Содержание сети автомобильных дорог</t>
  </si>
  <si>
    <t xml:space="preserve">  Ремонт и капитальный ремонт сети автомобильных дорог</t>
  </si>
  <si>
    <t>24 0 01 24051</t>
  </si>
  <si>
    <t xml:space="preserve">  Мероприятия по эффективному использованию муниципального имущества</t>
  </si>
  <si>
    <t>38 0 01 98050</t>
  </si>
  <si>
    <t>38 0 01 98070</t>
  </si>
  <si>
    <t>19 0 00 00000</t>
  </si>
  <si>
    <t>19 0 01 19010</t>
  </si>
  <si>
    <t xml:space="preserve">  Санитарная очистка территории</t>
  </si>
  <si>
    <t>19 0 01 19020</t>
  </si>
  <si>
    <t xml:space="preserve">  Организация ритуальных услуг и содержание мест захоронения</t>
  </si>
  <si>
    <t>19 0 01 19030</t>
  </si>
  <si>
    <t xml:space="preserve">  Содержание зеленого хозяйства</t>
  </si>
  <si>
    <t>19 0 01 19040</t>
  </si>
  <si>
    <t xml:space="preserve">  Организация сбора и вывоза бытовых отходов и мусора</t>
  </si>
  <si>
    <t>19 0 01 19050</t>
  </si>
  <si>
    <t>19 0 01 19060</t>
  </si>
  <si>
    <t>46 0 00 00000</t>
  </si>
  <si>
    <t>46 0 01 46010</t>
  </si>
  <si>
    <t>46 0 01 46080</t>
  </si>
  <si>
    <t xml:space="preserve">  Привлечение молодёжи к работе в летний период</t>
  </si>
  <si>
    <t>Муниципальная программа "Развитие культуры в сельском поселении село Ворсино"</t>
  </si>
  <si>
    <t>11 0 00 00000</t>
  </si>
  <si>
    <t>27 0 00 00000</t>
  </si>
  <si>
    <t>03 0 00 00000</t>
  </si>
  <si>
    <t>Проведение мероприятий для граждан пожилого возраста и инвалидов</t>
  </si>
  <si>
    <t xml:space="preserve">  Развитие социального обслуживания семей и детей</t>
  </si>
  <si>
    <t>03 2 00 00000</t>
  </si>
  <si>
    <t>03 1 00 00000</t>
  </si>
  <si>
    <t>13 0 00 00000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</si>
  <si>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</si>
  <si>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</si>
  <si>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итого</t>
  </si>
  <si>
    <t>Наименование</t>
  </si>
  <si>
    <t>Целевая статья</t>
  </si>
  <si>
    <t>Муниципальная программа "Развитие систем социального обеспечения населения"</t>
  </si>
  <si>
    <t>Подпрограмма "Семья и дети" муниципальной программы " Развитие систем социального обеспечения населения"</t>
  </si>
  <si>
    <t>Развитие социального обслуживания семей и детей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</si>
  <si>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</si>
  <si>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Резервный фонд местных администраций</t>
  </si>
  <si>
    <t>Расходы на обеспечение деятельности ДДС</t>
  </si>
  <si>
    <t>Расходы на обеспечение деятельности ДНД</t>
  </si>
  <si>
    <t>Материально-техническое обеспечение в области безопасности жизнедеятельности</t>
  </si>
  <si>
    <t>Мероприятия по решению вопросов жизнедеятельности жителей поселений</t>
  </si>
  <si>
    <t>13 0 01 00590</t>
  </si>
  <si>
    <t>Санитарная очистка территории</t>
  </si>
  <si>
    <t>Организация ритуальных услуг и содержание мест захоронения</t>
  </si>
  <si>
    <t>Содержание зеленого хозяйства</t>
  </si>
  <si>
    <t>Организацию сбора и вывоза бытовых отходов и мусора</t>
  </si>
  <si>
    <t>Мероприятия по информированию населения</t>
  </si>
  <si>
    <t>Содержание сетей автомобиль дорог</t>
  </si>
  <si>
    <t>Ремонт и капитальный ремонт сети автомобильных дорог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</si>
  <si>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</si>
  <si>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Благоустройство памятных мест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</si>
  <si>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</si>
  <si>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</si>
  <si>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Мероприятия по эффективному использованию муниципального имущества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</si>
  <si>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</si>
  <si>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Привлечение молодёжи к работе в летний период</t>
  </si>
  <si>
    <t>68 0 00 00000</t>
  </si>
  <si>
    <t>Причины отклонений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</si>
  <si>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</si>
  <si>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</si>
  <si>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</si>
  <si>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Глава администрации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</si>
  <si>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</si>
  <si>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</si>
  <si>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t>Численность согласно штатному расписанию</t>
  </si>
  <si>
    <t>Взносы по обязательному социальному страхованию</t>
  </si>
  <si>
    <t>ВУС</t>
  </si>
  <si>
    <t>Среднесписочная численность</t>
  </si>
  <si>
    <t>161</t>
  </si>
  <si>
    <t>6000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</si>
  <si>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</si>
  <si>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Наименование показателя</t>
  </si>
  <si>
    <t>Код расхода по бюджетной классификации</t>
  </si>
  <si>
    <t>Утвержденные бюджетные назначения</t>
  </si>
  <si>
    <t>x</t>
  </si>
  <si>
    <t xml:space="preserve">  ОБЩЕГОСУДАРСТВЕННЫЕ ВОПРОСЫ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</si>
  <si>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</si>
  <si>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</si>
  <si>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</si>
  <si>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Депутаты представительного органа муниципального образования</t>
  </si>
  <si>
    <t>003 0103 81 0 00 00420 000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</si>
  <si>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</si>
  <si>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</si>
  <si>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Центральный аппарат</t>
  </si>
  <si>
    <t>003 0104 68 0 01 00400 000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</si>
  <si>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</si>
  <si>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</si>
  <si>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 xml:space="preserve">  Резервные фонды</t>
  </si>
  <si>
    <t>003 0111 00 0 00 00000 000</t>
  </si>
  <si>
    <t xml:space="preserve">  Резервный фонд местных администраций</t>
  </si>
  <si>
    <t>003 0111 09 0 01 00600 000</t>
  </si>
  <si>
    <t xml:space="preserve">  Резервные средства</t>
  </si>
  <si>
    <t>003 0111 09 0 01 00600 870</t>
  </si>
  <si>
    <t xml:space="preserve">  Другие общегосударственные вопросы</t>
  </si>
  <si>
    <t>003 0113 00 0 00 00000 000</t>
  </si>
  <si>
    <t xml:space="preserve">  Проведение мероприятий для граждан пожилого возраста и инвалидов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</si>
  <si>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</si>
  <si>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</si>
  <si>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</si>
  <si>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</si>
  <si>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 xml:space="preserve">  Мероприятия по информированию населения</t>
  </si>
  <si>
    <t>003 0113 23 0 01 23010 000</t>
  </si>
  <si>
    <t xml:space="preserve">  Мероприятия по проведению Дня села</t>
  </si>
  <si>
    <t>003 0113 27 0 01 27010 000</t>
  </si>
  <si>
    <t>003 0113 27 0 02 27020 000</t>
  </si>
  <si>
    <t xml:space="preserve">  Мероприятия по проведению Нового года</t>
  </si>
  <si>
    <t>003 0113 27 0 03 27060 000</t>
  </si>
  <si>
    <t>003 0113 38 0 01 98030 000</t>
  </si>
  <si>
    <t xml:space="preserve">  Выполнение других обязательств государства</t>
  </si>
  <si>
    <t>003 0113 68 0 01 00920 000</t>
  </si>
  <si>
    <t xml:space="preserve">  Иные выплаты населению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</si>
  <si>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</si>
  <si>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</si>
  <si>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</si>
  <si>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</si>
  <si>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</si>
  <si>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</si>
  <si>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</si>
  <si>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</si>
  <si>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</si>
  <si>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003 0309 00 0 00 00000 000</t>
  </si>
  <si>
    <t>003 0309 09 0 01 09050 000</t>
  </si>
  <si>
    <t>003 0309 09 0 01 09060 000</t>
  </si>
  <si>
    <t>003 0309 09 0 01 09080 000</t>
  </si>
  <si>
    <t>003 0309 09 0 01 09110 000</t>
  </si>
  <si>
    <t xml:space="preserve">  Обеспечение пожарной безопасности</t>
  </si>
  <si>
    <t>003 0310 00 0 00 00000 000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</si>
  <si>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</si>
  <si>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</si>
  <si>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 xml:space="preserve">  НАЦИОНАЛЬНАЯ ЭКОНОМИКА</t>
  </si>
  <si>
    <t>003 0400 00 0 00 00000 000</t>
  </si>
  <si>
    <t xml:space="preserve">  Дорожное хозяйство (дорожные фонды)</t>
  </si>
  <si>
    <t>003 0409 00 0 00 00000 000</t>
  </si>
  <si>
    <t>003 0409 24 0 01 24010 000</t>
  </si>
  <si>
    <t>003 0409 24 0 01 24020 000</t>
  </si>
  <si>
    <t xml:space="preserve">  Обеспечение безопасности дорожного движения</t>
  </si>
  <si>
    <t>003 0409 24 0 01 24040 000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</si>
  <si>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</si>
  <si>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</si>
  <si>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 xml:space="preserve">  Другие вопросы в области национальной экономики</t>
  </si>
  <si>
    <t>003 0412 00 0 00 00000 000</t>
  </si>
  <si>
    <t xml:space="preserve">  Реализация мероприятий в области земельных отношений и инвентаризации объектов</t>
  </si>
  <si>
    <t>003 0412 38 0 01 98050 000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</si>
  <si>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</si>
  <si>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</si>
  <si>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</si>
  <si>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</si>
  <si>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>003 0501 38 0 01 98030 000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</si>
  <si>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</si>
  <si>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</si>
  <si>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 xml:space="preserve">  Коммунальное хозяйство</t>
  </si>
  <si>
    <t>003 0502 00 0 00 00000 000</t>
  </si>
  <si>
    <t>003 0502 27 0 02 27050 000</t>
  </si>
  <si>
    <t xml:space="preserve">  Организация теплоснабжения</t>
  </si>
  <si>
    <t>003 0502 30 0 01 90040 000</t>
  </si>
  <si>
    <t>003 0502 38 0 01 98030 000</t>
  </si>
  <si>
    <t xml:space="preserve">  Благоустройство</t>
  </si>
  <si>
    <t>003 0503 00 0 00 00000 000</t>
  </si>
  <si>
    <t xml:space="preserve">  Уличное освещение</t>
  </si>
  <si>
    <t>003 0503 19 0 01 19010 000</t>
  </si>
  <si>
    <t>003 0503 19 0 01 19020 000</t>
  </si>
  <si>
    <t>003 0503 19 0 01 19030 000</t>
  </si>
  <si>
    <t>003 0503 19 0 01 19040 000</t>
  </si>
  <si>
    <t>003 0503 19 0 01 19050 000</t>
  </si>
  <si>
    <t xml:space="preserve">  Прочие мероприятия по благоустройству</t>
  </si>
  <si>
    <t>003 0503 19 0 01 19060 000</t>
  </si>
  <si>
    <t>003 0503 27 0 02 27050 000</t>
  </si>
  <si>
    <t xml:space="preserve">  ОБРАЗОВАНИЕ</t>
  </si>
  <si>
    <t>003 0700 00 0 00 00000 000</t>
  </si>
  <si>
    <t xml:space="preserve">  Дошкольное образование</t>
  </si>
  <si>
    <t>003 0701 00 0 00 00000 000</t>
  </si>
  <si>
    <t xml:space="preserve">  Мероприятия в сфере образования</t>
  </si>
  <si>
    <t>003 0701 03 2 01 03063 000</t>
  </si>
  <si>
    <t>003 0701 03 2 01 03063 540</t>
  </si>
  <si>
    <t xml:space="preserve">  Общее образование</t>
  </si>
  <si>
    <t>003 0702 00 0 00 00000 000</t>
  </si>
  <si>
    <t>003 0702 03 2 01 03063 000</t>
  </si>
  <si>
    <t>003 0702 03 2 01 03063 540</t>
  </si>
  <si>
    <t xml:space="preserve">  Молодежная политика</t>
  </si>
  <si>
    <t>003 0707 00 0 00 00000 000</t>
  </si>
  <si>
    <t xml:space="preserve">  Организация отдыха и оздоровления детей</t>
  </si>
  <si>
    <t>003 0707 46 0 01 02182 000</t>
  </si>
  <si>
    <t>003 0707 46 0 01 02182 540</t>
  </si>
  <si>
    <t xml:space="preserve">  Вовлечение молодежи в социальную политику</t>
  </si>
  <si>
    <t>003 0707 46 0 01 46010 000</t>
  </si>
  <si>
    <t>003 0707 46 0 01 46080 000</t>
  </si>
  <si>
    <t>003 0707 46 0 01 46080 540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</si>
  <si>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</si>
  <si>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</si>
  <si>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</si>
  <si>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</si>
  <si>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Расходы на обеспечение деятельности муниципальных учреждений</t>
  </si>
  <si>
    <t>003 0801 11 0 01 00590 000</t>
  </si>
  <si>
    <t xml:space="preserve">  Мероприятия по развитию материально-технической базы</t>
  </si>
  <si>
    <t>003 0801 11 0 01 11010 000</t>
  </si>
  <si>
    <t xml:space="preserve">  Организация и проведение культурно-досуговых мероприятий</t>
  </si>
  <si>
    <t>003 0801 11 0 01 11110 000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</si>
  <si>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</si>
  <si>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</si>
  <si>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</si>
  <si>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</si>
  <si>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</si>
  <si>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</si>
  <si>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>003 1003 03 1 01 79220 540</t>
  </si>
  <si>
    <t xml:space="preserve">  Другие вопросы в области социальной политики</t>
  </si>
  <si>
    <t>003 1006 00 0 00 00000 000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</si>
  <si>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</si>
  <si>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</si>
  <si>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003 1006 03 1 01 03023 360</t>
  </si>
  <si>
    <t>003 1006 03 1 01 03033 000</t>
  </si>
  <si>
    <t>003 1006 03 2 01 03053 000</t>
  </si>
  <si>
    <t>003 1006 03 2 01 03053 360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</si>
  <si>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</si>
  <si>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</si>
  <si>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</si>
  <si>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</si>
  <si>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>003 1101 13 0 01 00590 000</t>
  </si>
  <si>
    <t xml:space="preserve">  Организация и проведение мероприятий в области физической культуры и спорта</t>
  </si>
  <si>
    <t>003 1101 13 0 01 13010 000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</si>
  <si>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</si>
  <si>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</si>
  <si>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0701</t>
  </si>
  <si>
    <t>0702</t>
  </si>
  <si>
    <t>Дошкольное образование</t>
  </si>
  <si>
    <t>Общее образование</t>
  </si>
  <si>
    <t>Другие вопросы в области социальной политики</t>
  </si>
  <si>
    <t>Всего расходы бюджета</t>
  </si>
  <si>
    <t>Основное мероприятие "Улучшение качества жизни пожилых людей, инвалидов и других категорий граждан"</t>
  </si>
  <si>
    <t>03 1 01 00000</t>
  </si>
  <si>
    <t>Осуществление мер социальной поддержки малообеспеченных граждан, пенсионеров и инвалидов и других категорий граждан</t>
  </si>
  <si>
    <t>03 1 01 03023</t>
  </si>
  <si>
    <t>03 1 01 03033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</si>
  <si>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</si>
  <si>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03 1 01 79220</t>
  </si>
  <si>
    <t>Основное мероприятие "Снижение уровня детской безнадзорности и семейного неблагополучия"</t>
  </si>
  <si>
    <t>03 2 01 00000</t>
  </si>
  <si>
    <t>03 2 01 03053</t>
  </si>
  <si>
    <t>Мероприятия в сфере образования</t>
  </si>
  <si>
    <t>03 2 01 03063</t>
  </si>
  <si>
    <t>Основные мероприятия "Повышение социальной защиты и привлекательности службы в органах местного самоуправления"</t>
  </si>
  <si>
    <t>08 0 01 00000</t>
  </si>
  <si>
    <t>Основные мероприятия "Подготовка населения в области обеспечения безопасности жизнедеятельности"</t>
  </si>
  <si>
    <t>09 0 01 00000</t>
  </si>
  <si>
    <t>Расходы на выплату персоналу государственных( муниципальных) органов</t>
  </si>
  <si>
    <t>Основное мероприятие "Создание условий для развития культуры"</t>
  </si>
  <si>
    <t>11 0 01 00000</t>
  </si>
  <si>
    <t>11 0 01 00590</t>
  </si>
  <si>
    <t>11 0 01 11010</t>
  </si>
  <si>
    <t>11 0 01 11110</t>
  </si>
  <si>
    <t>Основное мероприятие "Создание условий для благоприятной адаптации молодёжи в современном обществе"</t>
  </si>
  <si>
    <t>13 0 01 00000</t>
  </si>
  <si>
    <t>Организация и проведение спортивных мероприятий</t>
  </si>
  <si>
    <t>13 0 01 13010</t>
  </si>
  <si>
    <t>Основное мероприятие "Создание комфортных условий для проживания граждан"</t>
  </si>
  <si>
    <t>19 0 01 00000</t>
  </si>
  <si>
    <t>Основное мероприятие "Создание условий для информационного обеспечения населения"</t>
  </si>
  <si>
    <t>23 0 01 00000</t>
  </si>
  <si>
    <t>Основное мероприятие "Приведение сети автомобильных дорог в соответствие с нормативными требованиями"</t>
  </si>
  <si>
    <t>24 0 01 00000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</si>
  <si>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</si>
  <si>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</si>
  <si>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Мероприятия по проведению Дня села</t>
  </si>
  <si>
    <t>Основное мероприятие "Проведение мероприятий в честь Дня Победы"</t>
  </si>
  <si>
    <t>27 0 02 00000</t>
  </si>
  <si>
    <t>Празднование Дня победы</t>
  </si>
  <si>
    <t>27 0 02 27020</t>
  </si>
  <si>
    <t>27 0 02 27050</t>
  </si>
  <si>
    <t>Основное мероприятие "Проведение Новогодних мероприятий"</t>
  </si>
  <si>
    <t>27 0 03 00000</t>
  </si>
  <si>
    <t>Мероприятия по проведению Нового года</t>
  </si>
  <si>
    <t>27 0 03 27060</t>
  </si>
  <si>
    <t>Основное мероприятие "Обеспечение рационального использования топливно-энергетических ресурсов"</t>
  </si>
  <si>
    <t>30 0 01 00000</t>
  </si>
  <si>
    <t>Организация теплоснабжения</t>
  </si>
  <si>
    <t>30 0 01 90040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</si>
  <si>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</si>
  <si>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38 0 01 00000</t>
  </si>
  <si>
    <t>Основное мероприятие "Создание условий для адаптации молодёжи в современном обществе"</t>
  </si>
  <si>
    <t>46 0 01 00000</t>
  </si>
  <si>
    <t>Организация отдыха и оздоровления детей</t>
  </si>
  <si>
    <t>46 0 01 02182</t>
  </si>
  <si>
    <t>Основное мероприятие "Повышение качества управления муниципальными финансами"</t>
  </si>
  <si>
    <t>68 0 01 00000</t>
  </si>
  <si>
    <t>Выполнение других обязательств государства</t>
  </si>
  <si>
    <t>68 0 01 00920</t>
  </si>
  <si>
    <t>Обеспечение деятельности главы администрации</t>
  </si>
  <si>
    <t>75 0 00 00000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</si>
  <si>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</si>
  <si>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федеральных и областных органов исполнительной власти</t>
  </si>
  <si>
    <t>88 0 00 00000</t>
  </si>
  <si>
    <t>Непрограммные расходы</t>
  </si>
  <si>
    <t>88 8 00 00000</t>
  </si>
  <si>
    <t xml:space="preserve"> Утвержденные бюджетные назначения</t>
  </si>
  <si>
    <t>Источник формирования Дорожного Фонда</t>
  </si>
  <si>
    <t xml:space="preserve">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осуществление дорожной деятельности в соответствии  законодательством Российской Федерации;</t>
  </si>
  <si>
    <t xml:space="preserve">Денежные средства Дорожного Фонда муниципального образования сельского поселения село Ворсино были направлены 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</si>
  <si>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</si>
  <si>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4000</t>
  </si>
  <si>
    <t>9891</t>
  </si>
  <si>
    <t xml:space="preserve">  Прочие межбюджетные трансферты, передаваемые бюджетам сельских поселений на реализацию проектов развития общественной инфраструктуры муниципальных образований в рамках Фонда приоритетых проектов на территории Боровского района</t>
  </si>
  <si>
    <t>4834</t>
  </si>
  <si>
    <t>1 01 02010</t>
  </si>
  <si>
    <t>1 01 02020</t>
  </si>
  <si>
    <t>1 01 02030</t>
  </si>
  <si>
    <t>1 05 01011</t>
  </si>
  <si>
    <t>1 05 01021</t>
  </si>
  <si>
    <t>1 06 01030</t>
  </si>
  <si>
    <t>1 06 06033</t>
  </si>
  <si>
    <t>1 06 06043</t>
  </si>
  <si>
    <t>1 11 05035</t>
  </si>
  <si>
    <t>1 11 09045</t>
  </si>
  <si>
    <t>1 16 33050</t>
  </si>
  <si>
    <t>2 02 25555</t>
  </si>
  <si>
    <t>2 02 35118</t>
  </si>
  <si>
    <t>2 02 40014</t>
  </si>
  <si>
    <t>2 02 49999</t>
  </si>
  <si>
    <t>2 18 60010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</si>
  <si>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</si>
  <si>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003 0103 81 0 00 00420 123</t>
  </si>
  <si>
    <t xml:space="preserve">  Фонд оплаты труда государственных (муниципальных) органов</t>
  </si>
  <si>
    <t>003 0104 68 0 01 00400 121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</si>
  <si>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</si>
  <si>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</si>
  <si>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Прочая закупка товаров, работ и услуг</t>
  </si>
  <si>
    <t>003 0104 68 0 01 00400 244</t>
  </si>
  <si>
    <t xml:space="preserve">  Уплата иных платежей</t>
  </si>
  <si>
    <t>003 0104 68 0 01 00400 853</t>
  </si>
  <si>
    <t>003 0104 75 0 00 00480 121</t>
  </si>
  <si>
    <t>003 0104 75 0 00 00480 129</t>
  </si>
  <si>
    <t>003 0113 08 0 01 00750 121</t>
  </si>
  <si>
    <t>003 0113 08 0 01 00750 129</t>
  </si>
  <si>
    <t>003 0113 08 0 01 00750 244</t>
  </si>
  <si>
    <t>003 0113 08 0 01 08020 244</t>
  </si>
  <si>
    <t>003 0113 23 0 01 23010 244</t>
  </si>
  <si>
    <t>003 0113 27 0 01 27010 244</t>
  </si>
  <si>
    <t>003 0113 27 0 02 27020 244</t>
  </si>
  <si>
    <t>003 0113 27 0 03 27060 244</t>
  </si>
  <si>
    <t>003 0113 38 0 01 98030 244</t>
  </si>
  <si>
    <t>003 0113 68 0 01 00920 244</t>
  </si>
  <si>
    <t xml:space="preserve">  Исполнение судебных актов Российской Федерации и мировых соглашений по возмещению причиненного вреда</t>
  </si>
  <si>
    <t>003 0113 68 0 01 00920 831</t>
  </si>
  <si>
    <t>003 0113 68 0 01 00920 853</t>
  </si>
  <si>
    <t>003 0203 88 8 00 51180 121</t>
  </si>
  <si>
    <t xml:space="preserve">  Иные выплаты персоналу государственных (муниципальных) органов, за исключением фонда оплаты труда</t>
  </si>
  <si>
    <t>003 0203 88 8 00 51180 122</t>
  </si>
  <si>
    <t>003 0203 88 8 00 51180 129</t>
  </si>
  <si>
    <t>003 0203 88 8 00 51180 244</t>
  </si>
  <si>
    <t>003 0309 09 0 01 09050 121</t>
  </si>
  <si>
    <t>003 0309 09 0 01 09050 129</t>
  </si>
  <si>
    <t>003 0309 09 0 01 09060 123</t>
  </si>
  <si>
    <t>003 0309 09 0 01 09060 244</t>
  </si>
  <si>
    <t>003 0309 09 0 01 09080 244</t>
  </si>
  <si>
    <t>003 0309 09 0 01 09110 123</t>
  </si>
  <si>
    <t>003 0310 09 0 01 09090 123</t>
  </si>
  <si>
    <t>003 0310 09 0 01 09090 244</t>
  </si>
  <si>
    <t>003 0409 24 0 01 24010 244</t>
  </si>
  <si>
    <t>003 0409 24 0 01 24020 244</t>
  </si>
  <si>
    <t>003 0409 24 0 01 24040 244</t>
  </si>
  <si>
    <t>003 0409 24 0 01 24051 244</t>
  </si>
  <si>
    <t>003 0412 38 0 01 98050 244</t>
  </si>
  <si>
    <t>003 0501 38 0 01 98030 244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</si>
  <si>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</si>
  <si>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</si>
  <si>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</si>
  <si>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003 0501 38 0 01 98080 244</t>
  </si>
  <si>
    <t>003 0502 27 0 02 27050 244</t>
  </si>
  <si>
    <t xml:space="preserve">  Реализация приоритетных проектов развития общественной инфраструктуры муниципальных образований</t>
  </si>
  <si>
    <t>003 0502 28 0 01 00721 000</t>
  </si>
  <si>
    <t>003 0502 28 0 01 00721 244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</si>
  <si>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</si>
  <si>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003 0502 30 0 01 90040 811</t>
  </si>
  <si>
    <t>003 0502 38 0 01 98030 244</t>
  </si>
  <si>
    <t>003 0502 38 0 01 98030 811</t>
  </si>
  <si>
    <t>003 0503 19 0 01 19010 244</t>
  </si>
  <si>
    <t>003 0503 19 0 01 19020 244</t>
  </si>
  <si>
    <t>003 0503 19 0 01 19030 244</t>
  </si>
  <si>
    <t>003 0503 19 0 01 19040 244</t>
  </si>
  <si>
    <t>003 0503 19 0 01 19050 244</t>
  </si>
  <si>
    <t>003 0503 19 0 01 19060 244</t>
  </si>
  <si>
    <t xml:space="preserve">  Ремонт и капитальный ремонт дворовых территорий многоквартирных домов</t>
  </si>
  <si>
    <t>003 0503 20 0 01 20070 000</t>
  </si>
  <si>
    <t>003 0503 20 0 01 20070 244</t>
  </si>
  <si>
    <t>003 0503 27 0 02 27050 244</t>
  </si>
  <si>
    <t>003 0707 46 0 01 46010 244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</si>
  <si>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</si>
  <si>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</si>
  <si>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003 0801 11 0 01 00590 111</t>
  </si>
  <si>
    <t>003 0801 11 0 01 00590 119</t>
  </si>
  <si>
    <t>003 0801 11 0 01 00590 244</t>
  </si>
  <si>
    <t>003 0801 11 0 01 00590 853</t>
  </si>
  <si>
    <t>003 0801 11 0 01 11010 244</t>
  </si>
  <si>
    <t>003 0801 11 0 01 11110 244</t>
  </si>
  <si>
    <t>003 1006 03 1 01 03023 244</t>
  </si>
  <si>
    <t>003 1006 03 1 01 03033 244</t>
  </si>
  <si>
    <t>003 1006 03 2 01 03053 244</t>
  </si>
  <si>
    <t>003 1101 13 0 01 00590 111</t>
  </si>
  <si>
    <t>003 1101 13 0 01 00590 119</t>
  </si>
  <si>
    <t>003 1101 13 0 01 00590 244</t>
  </si>
  <si>
    <t>003 1101 13 0 01 00590 853</t>
  </si>
  <si>
    <t>003 1101 13 0 01 13010 244</t>
  </si>
  <si>
    <t>003 1101 13 0 01 13050 244</t>
  </si>
  <si>
    <t xml:space="preserve">  МЕЖБЮДЖЕТНЫЕ ТРАНСФЕРТЫ ОБЩЕГО ХАРАКТЕРА БЮДЖЕТАМ БЮДЖЕТНОЙ СИСТЕМЫ РОССИЙСКОЙ ФЕДЕРАЦИИ</t>
  </si>
  <si>
    <t>003 1400 00 0 00 00000 000</t>
  </si>
  <si>
    <t xml:space="preserve">  Прочие межбюджетные трансферты общего характера</t>
  </si>
  <si>
    <t>003 1403 00 0 00 00000 000</t>
  </si>
  <si>
    <t>003 1403 68 0 01 00721 000</t>
  </si>
  <si>
    <t>003 1403 68 0 01 00721 540</t>
  </si>
  <si>
    <t>Муниципальная программа "Формирование современной городской среды"</t>
  </si>
  <si>
    <t>20 0 00 00000</t>
  </si>
  <si>
    <t>Основное мероприятие "Повышение уровня комфортности современной городской среды""</t>
  </si>
  <si>
    <t>20 0 01 00000</t>
  </si>
  <si>
    <t>Ремонт и капитальный ремонт дворовых территорий многоквартирных домов</t>
  </si>
  <si>
    <t>20 0 01 20070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</si>
  <si>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</si>
  <si>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</si>
  <si>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</si>
  <si>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</si>
  <si>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Реализация приоритетных проектов развития общественной инфраструктуры муниципальных образований</t>
  </si>
  <si>
    <t>28 0 01 00721</t>
  </si>
  <si>
    <t>Содержание и текущий ремонт жилого фонда</t>
  </si>
  <si>
    <t>38 0 01 98080</t>
  </si>
  <si>
    <t>68 0 01 00721</t>
  </si>
  <si>
    <t>Средства субвенции использовались по факту поступления</t>
  </si>
  <si>
    <t xml:space="preserve">   Доходы бюджетов сельских поселений от возврата остатков иных межбюджетных трансфертов, имеющих целевое назначение, прошлых лет  для компенсации дополнительных расходов, возникших в результате решений, принятых органами власти другого уровня из бюджетов муниципальных образований
</t>
  </si>
  <si>
    <t>ПО КОДАМ КЛАССИФИКАЦИИ ДОХОДОВ ЗА 2019 ГОД</t>
  </si>
  <si>
    <t>1 01 02050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</si>
  <si>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</si>
  <si>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</si>
  <si>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1 16 23051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</si>
  <si>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</t>
  </si>
  <si>
    <t xml:space="preserve">    Субсидии бюджетам сельских поселений  на реализацию х программ  формирования современной городской среды</t>
  </si>
  <si>
    <t>2 02 29999</t>
  </si>
  <si>
    <t>150</t>
  </si>
  <si>
    <t xml:space="preserve">10 </t>
  </si>
  <si>
    <t>0258</t>
  </si>
  <si>
    <t>Прочие субсидии бюджетам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</si>
  <si>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2 02 45399</t>
  </si>
  <si>
    <t>00</t>
  </si>
  <si>
    <t xml:space="preserve"> Межбюджетные трансферты, передаваемые бюджетам сельских поселений на премирование победителей Всероссийского конкурса "Лучшая муниципальная практика"</t>
  </si>
  <si>
    <t>0441</t>
  </si>
  <si>
    <t>Иные межбюджетные трансферты местным бюджетам для стимулирования муниципальных образований Калужской области-победителей регионального этапа Всероссийского конкурса "Лучшая муниципальная практика"</t>
  </si>
  <si>
    <t>9000</t>
  </si>
  <si>
    <t xml:space="preserve"> Прочие межбюджетные трансферты, передаваемые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</si>
  <si>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9880</t>
  </si>
  <si>
    <t xml:space="preserve">  Прочие межбюджетные трансферты, передаваемые бюджетам сельских поселений на организацию мероприятий по информированию населения</t>
  </si>
  <si>
    <t>2 07 05020</t>
  </si>
  <si>
    <t xml:space="preserve">   Поступления от денежных пожертвований, предоставляемых физическими лицами получателям средств бюджетов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</si>
  <si>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Доходы бюджета - всего</t>
  </si>
  <si>
    <t>ПО ВЕДОМСТВЕННОЙ СТРУКТУРЕ РАСХОДОВ ЗА 2019 ГОД</t>
  </si>
  <si>
    <t>003 0104 68 0 01 00400 122</t>
  </si>
  <si>
    <t xml:space="preserve">  Премирование победителей Всероссийского конкурса "Лучшая муниципальная практика"</t>
  </si>
  <si>
    <t>003 0113 68 0 01 53990 000</t>
  </si>
  <si>
    <t>003 0113 68 0 01 53990 121</t>
  </si>
  <si>
    <t>003 0113 68 0 01 53990 129</t>
  </si>
  <si>
    <t>003 0309 09 0 01 00600 000</t>
  </si>
  <si>
    <t>003 0309 09 0 01 00600 360</t>
  </si>
  <si>
    <t xml:space="preserve">  Паспортизация автомобильных дорог</t>
  </si>
  <si>
    <t>003 0409 24 0 01 24060 000</t>
  </si>
  <si>
    <t>003 0409 24 0 01 24060 244</t>
  </si>
  <si>
    <t xml:space="preserve">  Стимулирование муниципальных образований Калужской области-победителей регионального этапа конкурса</t>
  </si>
  <si>
    <t>003 0503 19 0 01 00560 000</t>
  </si>
  <si>
    <t>003 0503 19 0 01 00560 244</t>
  </si>
  <si>
    <t xml:space="preserve">  Развитие общественной инфраструктуры муниципальных образований, основанное на местных инициативах</t>
  </si>
  <si>
    <t>003 0503 19 0 01 00720 000</t>
  </si>
  <si>
    <t>003 0503 19 0 01 00720 244</t>
  </si>
  <si>
    <t>003 0503 19 0 01 53990 000</t>
  </si>
  <si>
    <t>003 0503 19 0 01 53990 244</t>
  </si>
  <si>
    <t xml:space="preserve">  Реализация проектов развития общественной инфраструктуры муниципальных образований, основанных на местных инициативах</t>
  </si>
  <si>
    <t>003 0503 19 0 01 S0240 000</t>
  </si>
  <si>
    <t>003 0503 19 0 01 S0240 244</t>
  </si>
  <si>
    <t xml:space="preserve">  Реализация программ формирования современной городской среды</t>
  </si>
  <si>
    <t>003 0503 20 0 F2 55550 000</t>
  </si>
  <si>
    <t>003 0503 20 0 F2 55550 244</t>
  </si>
  <si>
    <t>003 0707 46 0 01 46080 811</t>
  </si>
  <si>
    <t xml:space="preserve">  Уплата прочих налогов, сборов</t>
  </si>
  <si>
    <t>003 1101 13 0 01 00590 852</t>
  </si>
  <si>
    <t xml:space="preserve">  СРЕДСТВА МАССОВОЙ ИНФОРМАЦИИ</t>
  </si>
  <si>
    <t>003 1200 00 0 00 00000 000</t>
  </si>
  <si>
    <t xml:space="preserve">  Периодическая печать и издательства</t>
  </si>
  <si>
    <t>003 1202 00 0 00 00000 000</t>
  </si>
  <si>
    <t>003 1202 23 0 01 23010 000</t>
  </si>
  <si>
    <t>003 1202 23 0 01 23010 244</t>
  </si>
  <si>
    <t>от ___ июня 2020 г. № ___</t>
  </si>
  <si>
    <t>от  ___ июня 2020 г. № ____</t>
  </si>
  <si>
    <t>ИСПОЛНЕНИЕ РАСХОДОВ БЮДЖЕТА МУНИЦИПАЛЬНОГО ОБРАЗОВАНИЯ СЕЛЬСКОГО ПОСЕЛЕНИЯ СЕЛО ВОРСИНО ПО РАЗДЕЛАМ И ПОДРАЗДЕЛАМ КЛАССИФИКАЦИИ РАСХОДОВ БЮДЖЕТОВ ЗА 2019 ГОД</t>
  </si>
  <si>
    <t>к Решению Сельской Думы</t>
  </si>
  <si>
    <t>муниципального образования</t>
  </si>
  <si>
    <t xml:space="preserve">сельского поселения село Ворсино </t>
  </si>
  <si>
    <t>от ____ июня 2020 г. № ____</t>
  </si>
  <si>
    <t>от ____ июня 2020 г. № _____</t>
  </si>
  <si>
    <t>ПО КОДАМ КЛАССИФИКАЦИИ ИСТОЧНИКОВ ФИНАНСИРОВАНИЯ ДЕФИЦИТОВ БЮДЖЕТА ЗА 2019 ГОД</t>
  </si>
  <si>
    <t>Отчет об использовании бюджетных ассигнований резервного фонда
администрации муниципального образования сельского поселения село Ворсино за 2019 год</t>
  </si>
  <si>
    <t xml:space="preserve">Постановление администрации муниципального образования сельского поселения село Ворсино от 14.06.2019 № 312 "О выплате денежных средств
из резервного фонда администрации муниципального образования сельского
поселения село Ворсино Костюк Татьяне Павловне"
</t>
  </si>
  <si>
    <t>Отчет о состоянии муниципального долга муниципального образования сельского поселения село Ворсино за 2019 год</t>
  </si>
  <si>
    <t>По состоянию на 01.01.2019 года</t>
  </si>
  <si>
    <t>По состоянию на 31.12.2019 года</t>
  </si>
  <si>
    <t>Фонд оплаты труда</t>
  </si>
  <si>
    <r>
      <t xml:space="preserve">Отчет  о численности муниципальных служащих органов местного самоуправления, работников муниципальных учреждений за 2019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</si>
  <si>
    <t xml:space="preserve">Отчет о расходовании средств Дорожного Фонда
муниципального образования сельского поселения село Ворсино за 2019 год
</t>
  </si>
  <si>
    <t>Остаток денежных средств ДФ на 01.01.2019 г.</t>
  </si>
  <si>
    <t xml:space="preserve">Поступило денежных средств ДФ в 2019 году </t>
  </si>
  <si>
    <t>Израсходовано денежных средств ДФ в 2019 году</t>
  </si>
  <si>
    <t>Остаток денежных средств ДФ на 01.01.2020 г</t>
  </si>
  <si>
    <t>Работы по ремонту улицы Заречная Боровского района Калужской области</t>
  </si>
  <si>
    <t>Отчет о ходе выполнения муниципальных  программ муниципального образования сельского поселения село Ворсино за 2019 год</t>
  </si>
  <si>
    <t>19 0 01 19560</t>
  </si>
  <si>
    <t>19 0 01 19720</t>
  </si>
  <si>
    <t>Стимулирование муниципальных образований Калужской области -победителей регионального этапа конкурса</t>
  </si>
  <si>
    <t>Инициативное бюджетирование</t>
  </si>
  <si>
    <t>19 0 01 53990</t>
  </si>
  <si>
    <t>19 0 01 S0240</t>
  </si>
  <si>
    <t>Благоустройство дворовых территорий многоквартирных домов и территорий соответствующего функционального назначения</t>
  </si>
  <si>
    <t xml:space="preserve"> Премирование победителей Всероссийского конкурса "Лучшая муниципальная практика"</t>
  </si>
  <si>
    <t>Реализация проектов развития общественной инфраструктуры муниципальных образований, основанных на местных инициативах</t>
  </si>
  <si>
    <t>20 0 F2 55550</t>
  </si>
  <si>
    <t>24 0 01 24060</t>
  </si>
  <si>
    <t>Паспортизация автомобильных дорог</t>
  </si>
  <si>
    <t>68 0 01 53990</t>
  </si>
  <si>
    <t>Бюджетные ассигнований резервного фонда в 2019 году  использовались частично</t>
  </si>
  <si>
    <t>Оплата работ по факту на основании актов выполненных работ</t>
  </si>
  <si>
    <t>Оплата работ по факту на основании актов выполненных работ.</t>
  </si>
  <si>
    <t xml:space="preserve">Перечисление межбюджетных трансфертов в пределах сумм, необходимых для оплаты денежных обязательств по расходам получателей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</si>
</sst>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"/>
    <numFmt numFmtId="165" formatCode="dd\.mm\.yyyy"/>
  </numFmts>
  <fonts count="90">
    <font>
      <sz val="10"/>
      <color indexed="63"/>
      <name val="Arial"/>
      <family val="0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i/>
      <u val="single"/>
      <strike/>
      <sz val="10"/>
      <color indexed="63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Arial Cyr"/>
      <family val="2"/>
    </font>
    <font>
      <sz val="8"/>
      <color indexed="9"/>
      <name val="Arial Cyr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i/>
      <sz val="11"/>
      <name val="Times New Roman"/>
      <family val="1"/>
    </font>
    <font>
      <sz val="12"/>
      <color indexed="63"/>
      <name val="Arial"/>
      <family val="2"/>
    </font>
    <font>
      <sz val="12"/>
      <color indexed="12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CC"/>
      <name val="Times New Roman"/>
      <family val="1"/>
    </font>
    <font>
      <sz val="11"/>
      <color rgb="FF000000"/>
      <name val="Times New Roman"/>
      <family val="1"/>
    </font>
    <font>
      <i/>
      <sz val="11"/>
      <color rgb="FF0000CC"/>
      <name val="Times New Roman"/>
      <family val="1"/>
    </font>
    <font>
      <sz val="12"/>
      <color rgb="FF0000CC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3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9" fillId="0" borderId="1">
      <alignment horizontal="left" wrapText="1"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49" fontId="61" fillId="0" borderId="0">
      <alignment wrapText="1"/>
      <protection/>
    </xf>
    <xf numFmtId="49" fontId="61" fillId="0" borderId="2">
      <alignment horizontal="left"/>
      <protection/>
    </xf>
    <xf numFmtId="0" fontId="61" fillId="0" borderId="3">
      <alignment horizontal="center" vertical="center" shrinkToFit="1"/>
      <protection/>
    </xf>
    <xf numFmtId="0" fontId="61" fillId="0" borderId="4">
      <alignment horizontal="center" vertical="center" shrinkToFit="1"/>
      <protection/>
    </xf>
    <xf numFmtId="49" fontId="61" fillId="0" borderId="0">
      <alignment horizontal="center"/>
      <protection/>
    </xf>
    <xf numFmtId="0" fontId="61" fillId="0" borderId="2">
      <alignment horizontal="center" shrinkToFit="1"/>
      <protection/>
    </xf>
    <xf numFmtId="49" fontId="61" fillId="0" borderId="5">
      <alignment horizontal="center" vertical="center"/>
      <protection/>
    </xf>
    <xf numFmtId="49" fontId="61" fillId="0" borderId="1">
      <alignment horizontal="center" vertical="center"/>
      <protection/>
    </xf>
    <xf numFmtId="49" fontId="61" fillId="0" borderId="2">
      <alignment horizontal="center" vertical="center" shrinkToFit="1"/>
      <protection/>
    </xf>
    <xf numFmtId="164" fontId="61" fillId="0" borderId="1">
      <alignment horizontal="right" vertical="center" shrinkToFit="1"/>
      <protection/>
    </xf>
    <xf numFmtId="4" fontId="61" fillId="0" borderId="1">
      <alignment horizontal="right" shrinkToFit="1"/>
      <protection/>
    </xf>
    <xf numFmtId="49" fontId="62" fillId="0" borderId="0">
      <alignment/>
      <protection/>
    </xf>
    <xf numFmtId="49" fontId="59" fillId="0" borderId="2">
      <alignment shrinkToFit="1"/>
      <protection/>
    </xf>
    <xf numFmtId="49" fontId="61" fillId="0" borderId="2">
      <alignment horizontal="right"/>
      <protection/>
    </xf>
    <xf numFmtId="164" fontId="61" fillId="0" borderId="6">
      <alignment horizontal="right" vertical="center" shrinkToFit="1"/>
      <protection/>
    </xf>
    <xf numFmtId="4" fontId="61" fillId="0" borderId="6">
      <alignment horizontal="right" shrinkToFit="1"/>
      <protection/>
    </xf>
    <xf numFmtId="0" fontId="63" fillId="0" borderId="6">
      <alignment wrapText="1"/>
      <protection/>
    </xf>
    <xf numFmtId="0" fontId="63" fillId="0" borderId="6">
      <alignment/>
      <protection/>
    </xf>
    <xf numFmtId="0" fontId="63" fillId="20" borderId="6">
      <alignment wrapText="1"/>
      <protection/>
    </xf>
    <xf numFmtId="0" fontId="61" fillId="20" borderId="7">
      <alignment horizontal="left" wrapText="1"/>
      <protection/>
    </xf>
    <xf numFmtId="49" fontId="61" fillId="0" borderId="6">
      <alignment horizontal="center" shrinkToFit="1"/>
      <protection/>
    </xf>
    <xf numFmtId="49" fontId="61" fillId="0" borderId="1">
      <alignment horizontal="center" vertical="center" shrinkToFit="1"/>
      <protection/>
    </xf>
    <xf numFmtId="0" fontId="59" fillId="0" borderId="8">
      <alignment horizontal="left"/>
      <protection/>
    </xf>
    <xf numFmtId="0" fontId="59" fillId="0" borderId="0">
      <alignment horizontal="left"/>
      <protection/>
    </xf>
    <xf numFmtId="0" fontId="64" fillId="0" borderId="0">
      <alignment horizontal="center"/>
      <protection/>
    </xf>
    <xf numFmtId="0" fontId="59" fillId="0" borderId="0">
      <alignment horizontal="left"/>
      <protection/>
    </xf>
    <xf numFmtId="49" fontId="61" fillId="0" borderId="0">
      <alignment horizontal="left"/>
      <protection/>
    </xf>
    <xf numFmtId="0" fontId="63" fillId="0" borderId="0">
      <alignment/>
      <protection/>
    </xf>
    <xf numFmtId="0" fontId="59" fillId="0" borderId="2">
      <alignment/>
      <protection/>
    </xf>
    <xf numFmtId="0" fontId="59" fillId="0" borderId="8">
      <alignment/>
      <protection/>
    </xf>
    <xf numFmtId="0" fontId="59" fillId="0" borderId="9">
      <alignment horizontal="left" wrapText="1"/>
      <protection/>
    </xf>
    <xf numFmtId="0" fontId="59" fillId="0" borderId="0">
      <alignment horizontal="left" wrapText="1"/>
      <protection/>
    </xf>
    <xf numFmtId="0" fontId="61" fillId="0" borderId="0">
      <alignment horizontal="center" wrapText="1"/>
      <protection/>
    </xf>
    <xf numFmtId="0" fontId="64" fillId="0" borderId="8">
      <alignment horizontal="center"/>
      <protection/>
    </xf>
    <xf numFmtId="0" fontId="59" fillId="0" borderId="0">
      <alignment horizontal="center"/>
      <protection/>
    </xf>
    <xf numFmtId="49" fontId="61" fillId="0" borderId="0">
      <alignment horizontal="center" wrapText="1"/>
      <protection/>
    </xf>
    <xf numFmtId="0" fontId="61" fillId="0" borderId="2">
      <alignment horizontal="center" wrapText="1"/>
      <protection/>
    </xf>
    <xf numFmtId="0" fontId="64" fillId="0" borderId="8">
      <alignment horizontal="center"/>
      <protection/>
    </xf>
    <xf numFmtId="0" fontId="64" fillId="0" borderId="0">
      <alignment horizontal="center"/>
      <protection/>
    </xf>
    <xf numFmtId="0" fontId="64" fillId="0" borderId="0">
      <alignment horizontal="center"/>
      <protection/>
    </xf>
    <xf numFmtId="0" fontId="61" fillId="0" borderId="0">
      <alignment horizontal="center" wrapText="1"/>
      <protection/>
    </xf>
    <xf numFmtId="0" fontId="60" fillId="0" borderId="2">
      <alignment/>
      <protection/>
    </xf>
    <xf numFmtId="0" fontId="59" fillId="0" borderId="9">
      <alignment horizontal="left"/>
      <protection/>
    </xf>
    <xf numFmtId="0" fontId="59" fillId="0" borderId="0">
      <alignment horizontal="left"/>
      <protection/>
    </xf>
    <xf numFmtId="0" fontId="62" fillId="0" borderId="0">
      <alignment horizontal="left"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9">
      <alignment/>
      <protection/>
    </xf>
    <xf numFmtId="0" fontId="61" fillId="0" borderId="0">
      <alignment/>
      <protection/>
    </xf>
    <xf numFmtId="49" fontId="59" fillId="0" borderId="0">
      <alignment/>
      <protection/>
    </xf>
    <xf numFmtId="49" fontId="59" fillId="0" borderId="9">
      <alignment/>
      <protection/>
    </xf>
    <xf numFmtId="49" fontId="59" fillId="0" borderId="0">
      <alignment/>
      <protection/>
    </xf>
    <xf numFmtId="49" fontId="59" fillId="0" borderId="9">
      <alignment/>
      <protection/>
    </xf>
    <xf numFmtId="49" fontId="59" fillId="0" borderId="0">
      <alignment/>
      <protection/>
    </xf>
    <xf numFmtId="0" fontId="61" fillId="0" borderId="0">
      <alignment horizontal="center"/>
      <protection/>
    </xf>
    <xf numFmtId="0" fontId="59" fillId="0" borderId="1">
      <alignment horizontal="left"/>
      <protection/>
    </xf>
    <xf numFmtId="0" fontId="65" fillId="21" borderId="0">
      <alignment/>
      <protection/>
    </xf>
    <xf numFmtId="0" fontId="59" fillId="0" borderId="0">
      <alignment/>
      <protection/>
    </xf>
    <xf numFmtId="0" fontId="66" fillId="0" borderId="0">
      <alignment/>
      <protection/>
    </xf>
    <xf numFmtId="0" fontId="61" fillId="0" borderId="0">
      <alignment/>
      <protection/>
    </xf>
    <xf numFmtId="0" fontId="61" fillId="0" borderId="0">
      <alignment horizontal="left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center"/>
      <protection/>
    </xf>
    <xf numFmtId="0" fontId="61" fillId="0" borderId="1">
      <alignment horizontal="center" vertical="top" wrapText="1"/>
      <protection/>
    </xf>
    <xf numFmtId="0" fontId="61" fillId="0" borderId="10">
      <alignment horizontal="left" wrapText="1"/>
      <protection/>
    </xf>
    <xf numFmtId="0" fontId="61" fillId="0" borderId="1">
      <alignment horizontal="center" vertical="center"/>
      <protection/>
    </xf>
    <xf numFmtId="0" fontId="61" fillId="0" borderId="11">
      <alignment horizontal="left" wrapText="1"/>
      <protection/>
    </xf>
    <xf numFmtId="0" fontId="61" fillId="0" borderId="10">
      <alignment horizontal="left" wrapText="1"/>
      <protection/>
    </xf>
    <xf numFmtId="0" fontId="61" fillId="0" borderId="12">
      <alignment horizontal="left" wrapText="1" indent="2"/>
      <protection/>
    </xf>
    <xf numFmtId="0" fontId="61" fillId="0" borderId="11">
      <alignment horizontal="left" wrapText="1"/>
      <protection/>
    </xf>
    <xf numFmtId="0" fontId="60" fillId="0" borderId="0">
      <alignment/>
      <protection/>
    </xf>
    <xf numFmtId="0" fontId="7" fillId="0" borderId="12">
      <alignment horizontal="left" wrapText="1" indent="2"/>
      <protection/>
    </xf>
    <xf numFmtId="0" fontId="60" fillId="0" borderId="0">
      <alignment/>
      <protection/>
    </xf>
    <xf numFmtId="0" fontId="61" fillId="0" borderId="8">
      <alignment horizontal="left"/>
      <protection/>
    </xf>
    <xf numFmtId="0" fontId="61" fillId="0" borderId="13">
      <alignment horizontal="center" vertical="center"/>
      <protection/>
    </xf>
    <xf numFmtId="49" fontId="61" fillId="0" borderId="3">
      <alignment horizontal="center" wrapText="1"/>
      <protection/>
    </xf>
    <xf numFmtId="49" fontId="61" fillId="0" borderId="14">
      <alignment horizontal="center" shrinkToFit="1"/>
      <protection/>
    </xf>
    <xf numFmtId="49" fontId="61" fillId="0" borderId="15">
      <alignment horizontal="center" shrinkToFit="1"/>
      <protection/>
    </xf>
    <xf numFmtId="0" fontId="61" fillId="0" borderId="13">
      <alignment horizontal="center" vertical="center"/>
      <protection/>
    </xf>
    <xf numFmtId="0" fontId="67" fillId="0" borderId="0">
      <alignment/>
      <protection/>
    </xf>
    <xf numFmtId="49" fontId="61" fillId="0" borderId="5">
      <alignment horizontal="center"/>
      <protection/>
    </xf>
    <xf numFmtId="49" fontId="61" fillId="0" borderId="5">
      <alignment horizontal="center"/>
      <protection/>
    </xf>
    <xf numFmtId="49" fontId="61" fillId="0" borderId="16">
      <alignment horizontal="center"/>
      <protection/>
    </xf>
    <xf numFmtId="49" fontId="61" fillId="0" borderId="16">
      <alignment horizontal="center"/>
      <protection/>
    </xf>
    <xf numFmtId="49" fontId="61" fillId="0" borderId="17">
      <alignment horizontal="center"/>
      <protection/>
    </xf>
    <xf numFmtId="49" fontId="61" fillId="0" borderId="0">
      <alignment/>
      <protection/>
    </xf>
    <xf numFmtId="49" fontId="61" fillId="0" borderId="5">
      <alignment horizontal="center"/>
      <protection/>
    </xf>
    <xf numFmtId="0" fontId="61" fillId="0" borderId="2">
      <alignment horizontal="left" wrapText="1"/>
      <protection/>
    </xf>
    <xf numFmtId="49" fontId="61" fillId="0" borderId="16">
      <alignment horizontal="center"/>
      <protection/>
    </xf>
    <xf numFmtId="0" fontId="61" fillId="0" borderId="18">
      <alignment horizontal="left" wrapText="1"/>
      <protection/>
    </xf>
    <xf numFmtId="49" fontId="61" fillId="0" borderId="8">
      <alignment/>
      <protection/>
    </xf>
    <xf numFmtId="49" fontId="61" fillId="0" borderId="1">
      <alignment horizontal="center" vertical="top" wrapText="1"/>
      <protection/>
    </xf>
    <xf numFmtId="49" fontId="61" fillId="0" borderId="1">
      <alignment horizontal="center" vertical="top" wrapText="1"/>
      <protection/>
    </xf>
    <xf numFmtId="49" fontId="61" fillId="0" borderId="13">
      <alignment horizontal="center" vertical="center"/>
      <protection/>
    </xf>
    <xf numFmtId="49" fontId="61" fillId="0" borderId="1">
      <alignment horizontal="center" vertical="top" wrapText="1"/>
      <protection/>
    </xf>
    <xf numFmtId="4" fontId="61" fillId="0" borderId="5">
      <alignment horizontal="right" shrinkToFit="1"/>
      <protection/>
    </xf>
    <xf numFmtId="4" fontId="61" fillId="0" borderId="5">
      <alignment horizontal="right" shrinkToFit="1"/>
      <protection/>
    </xf>
    <xf numFmtId="4" fontId="61" fillId="0" borderId="16">
      <alignment horizontal="right" shrinkToFit="1"/>
      <protection/>
    </xf>
    <xf numFmtId="4" fontId="61" fillId="0" borderId="5">
      <alignment horizontal="right" shrinkToFit="1"/>
      <protection/>
    </xf>
    <xf numFmtId="4" fontId="61" fillId="0" borderId="17">
      <alignment horizontal="right" shrinkToFit="1"/>
      <protection/>
    </xf>
    <xf numFmtId="0" fontId="66" fillId="0" borderId="0">
      <alignment horizontal="center"/>
      <protection/>
    </xf>
    <xf numFmtId="0" fontId="67" fillId="0" borderId="19">
      <alignment/>
      <protection/>
    </xf>
    <xf numFmtId="0" fontId="61" fillId="0" borderId="20">
      <alignment horizontal="right"/>
      <protection/>
    </xf>
    <xf numFmtId="49" fontId="61" fillId="0" borderId="20">
      <alignment horizontal="right" vertical="center"/>
      <protection/>
    </xf>
    <xf numFmtId="49" fontId="61" fillId="0" borderId="20">
      <alignment horizontal="right"/>
      <protection/>
    </xf>
    <xf numFmtId="49" fontId="61" fillId="0" borderId="20">
      <alignment/>
      <protection/>
    </xf>
    <xf numFmtId="0" fontId="61" fillId="0" borderId="2">
      <alignment horizontal="center"/>
      <protection/>
    </xf>
    <xf numFmtId="0" fontId="61" fillId="0" borderId="13">
      <alignment horizontal="center"/>
      <protection/>
    </xf>
    <xf numFmtId="49" fontId="61" fillId="0" borderId="21">
      <alignment horizontal="center"/>
      <protection/>
    </xf>
    <xf numFmtId="165" fontId="61" fillId="0" borderId="22">
      <alignment horizontal="center"/>
      <protection/>
    </xf>
    <xf numFmtId="49" fontId="61" fillId="0" borderId="22">
      <alignment horizontal="center" vertical="center"/>
      <protection/>
    </xf>
    <xf numFmtId="49" fontId="61" fillId="0" borderId="22">
      <alignment horizontal="center"/>
      <protection/>
    </xf>
    <xf numFmtId="49" fontId="61" fillId="0" borderId="23">
      <alignment horizontal="center"/>
      <protection/>
    </xf>
    <xf numFmtId="0" fontId="66" fillId="0" borderId="2">
      <alignment horizontal="center"/>
      <protection/>
    </xf>
    <xf numFmtId="0" fontId="68" fillId="0" borderId="0">
      <alignment horizontal="right"/>
      <protection/>
    </xf>
    <xf numFmtId="0" fontId="68" fillId="0" borderId="24">
      <alignment horizontal="right"/>
      <protection/>
    </xf>
    <xf numFmtId="0" fontId="68" fillId="0" borderId="25">
      <alignment horizontal="right"/>
      <protection/>
    </xf>
    <xf numFmtId="0" fontId="59" fillId="0" borderId="26">
      <alignment/>
      <protection/>
    </xf>
    <xf numFmtId="0" fontId="59" fillId="0" borderId="24">
      <alignment/>
      <protection/>
    </xf>
    <xf numFmtId="0" fontId="61" fillId="0" borderId="7">
      <alignment horizontal="left" wrapText="1"/>
      <protection/>
    </xf>
    <xf numFmtId="0" fontId="61" fillId="0" borderId="7">
      <alignment horizontal="left" wrapText="1"/>
      <protection/>
    </xf>
    <xf numFmtId="0" fontId="61" fillId="0" borderId="6">
      <alignment horizontal="left" wrapText="1"/>
      <protection/>
    </xf>
    <xf numFmtId="0" fontId="60" fillId="0" borderId="8">
      <alignment/>
      <protection/>
    </xf>
    <xf numFmtId="0" fontId="7" fillId="0" borderId="7">
      <alignment horizontal="left" wrapText="1"/>
      <protection/>
    </xf>
    <xf numFmtId="0" fontId="61" fillId="0" borderId="3">
      <alignment horizontal="center" shrinkToFit="1"/>
      <protection/>
    </xf>
    <xf numFmtId="0" fontId="61" fillId="0" borderId="3">
      <alignment horizontal="center" shrinkToFit="1"/>
      <protection/>
    </xf>
    <xf numFmtId="0" fontId="61" fillId="0" borderId="14">
      <alignment horizontal="center" shrinkToFit="1"/>
      <protection/>
    </xf>
    <xf numFmtId="0" fontId="61" fillId="0" borderId="14">
      <alignment horizontal="center" shrinkToFit="1"/>
      <protection/>
    </xf>
    <xf numFmtId="49" fontId="61" fillId="0" borderId="15">
      <alignment horizontal="center" wrapText="1"/>
      <protection/>
    </xf>
    <xf numFmtId="49" fontId="61" fillId="0" borderId="15">
      <alignment horizontal="center" wrapText="1"/>
      <protection/>
    </xf>
    <xf numFmtId="49" fontId="61" fillId="0" borderId="27">
      <alignment horizontal="center" shrinkToFit="1"/>
      <protection/>
    </xf>
    <xf numFmtId="0" fontId="61" fillId="0" borderId="3">
      <alignment horizontal="center" shrinkToFit="1"/>
      <protection/>
    </xf>
    <xf numFmtId="0" fontId="60" fillId="0" borderId="9">
      <alignment/>
      <protection/>
    </xf>
    <xf numFmtId="0" fontId="61" fillId="0" borderId="14">
      <alignment horizontal="center" shrinkToFit="1"/>
      <protection/>
    </xf>
    <xf numFmtId="0" fontId="61" fillId="0" borderId="13">
      <alignment horizontal="center" vertical="center" shrinkToFit="1"/>
      <protection/>
    </xf>
    <xf numFmtId="49" fontId="61" fillId="0" borderId="15">
      <alignment horizontal="center" wrapText="1"/>
      <protection/>
    </xf>
    <xf numFmtId="49" fontId="61" fillId="0" borderId="17">
      <alignment horizontal="center" wrapText="1"/>
      <protection/>
    </xf>
    <xf numFmtId="49" fontId="61" fillId="0" borderId="17">
      <alignment horizontal="center" wrapText="1"/>
      <protection/>
    </xf>
    <xf numFmtId="49" fontId="61" fillId="0" borderId="28">
      <alignment horizontal="center"/>
      <protection/>
    </xf>
    <xf numFmtId="49" fontId="61" fillId="0" borderId="13">
      <alignment horizontal="center" vertical="center" shrinkToFit="1"/>
      <protection/>
    </xf>
    <xf numFmtId="49" fontId="61" fillId="0" borderId="13">
      <alignment horizontal="center" vertical="center" shrinkToFit="1"/>
      <protection/>
    </xf>
    <xf numFmtId="164" fontId="61" fillId="0" borderId="16">
      <alignment horizontal="right" shrinkToFit="1"/>
      <protection/>
    </xf>
    <xf numFmtId="0" fontId="61" fillId="0" borderId="13">
      <alignment horizontal="center" vertical="center" shrinkToFit="1"/>
      <protection/>
    </xf>
    <xf numFmtId="4" fontId="61" fillId="0" borderId="17">
      <alignment horizontal="right" wrapText="1"/>
      <protection/>
    </xf>
    <xf numFmtId="49" fontId="61" fillId="0" borderId="17">
      <alignment horizontal="center" wrapText="1"/>
      <protection/>
    </xf>
    <xf numFmtId="4" fontId="61" fillId="0" borderId="28">
      <alignment horizontal="right" shrinkToFit="1"/>
      <protection/>
    </xf>
    <xf numFmtId="49" fontId="61" fillId="0" borderId="0">
      <alignment horizontal="right"/>
      <protection/>
    </xf>
    <xf numFmtId="49" fontId="61" fillId="0" borderId="13">
      <alignment horizontal="center" vertical="center" shrinkToFit="1"/>
      <protection/>
    </xf>
    <xf numFmtId="4" fontId="61" fillId="0" borderId="29">
      <alignment horizontal="right" shrinkToFit="1"/>
      <protection/>
    </xf>
    <xf numFmtId="164" fontId="61" fillId="0" borderId="16">
      <alignment horizontal="right" shrinkToFit="1"/>
      <protection/>
    </xf>
    <xf numFmtId="164" fontId="61" fillId="0" borderId="30">
      <alignment horizontal="right" shrinkToFit="1"/>
      <protection/>
    </xf>
    <xf numFmtId="4" fontId="61" fillId="0" borderId="17">
      <alignment horizontal="right" wrapText="1"/>
      <protection/>
    </xf>
    <xf numFmtId="4" fontId="61" fillId="0" borderId="12">
      <alignment horizontal="right" wrapText="1"/>
      <protection/>
    </xf>
    <xf numFmtId="4" fontId="61" fillId="0" borderId="12">
      <alignment horizontal="right" wrapText="1"/>
      <protection/>
    </xf>
    <xf numFmtId="49" fontId="61" fillId="0" borderId="31">
      <alignment horizontal="center"/>
      <protection/>
    </xf>
    <xf numFmtId="0" fontId="66" fillId="0" borderId="24">
      <alignment horizontal="center"/>
      <protection/>
    </xf>
    <xf numFmtId="4" fontId="61" fillId="0" borderId="29">
      <alignment horizontal="right" shrinkToFit="1"/>
      <protection/>
    </xf>
    <xf numFmtId="49" fontId="59" fillId="0" borderId="24">
      <alignment/>
      <protection/>
    </xf>
    <xf numFmtId="164" fontId="61" fillId="0" borderId="30">
      <alignment horizontal="right" shrinkToFit="1"/>
      <protection/>
    </xf>
    <xf numFmtId="49" fontId="59" fillId="0" borderId="25">
      <alignment/>
      <protection/>
    </xf>
    <xf numFmtId="4" fontId="61" fillId="0" borderId="12">
      <alignment horizontal="right" wrapText="1"/>
      <protection/>
    </xf>
    <xf numFmtId="0" fontId="59" fillId="0" borderId="25">
      <alignment wrapText="1"/>
      <protection/>
    </xf>
    <xf numFmtId="0" fontId="59" fillId="0" borderId="25">
      <alignment/>
      <protection/>
    </xf>
    <xf numFmtId="0" fontId="61" fillId="0" borderId="0">
      <alignment wrapText="1"/>
      <protection/>
    </xf>
    <xf numFmtId="0" fontId="61" fillId="0" borderId="2">
      <alignment horizontal="left"/>
      <protection/>
    </xf>
    <xf numFmtId="0" fontId="61" fillId="0" borderId="10">
      <alignment horizontal="left" wrapText="1" indent="2"/>
      <protection/>
    </xf>
    <xf numFmtId="0" fontId="61" fillId="0" borderId="32">
      <alignment horizontal="left" wrapText="1"/>
      <protection/>
    </xf>
    <xf numFmtId="0" fontId="61" fillId="0" borderId="11">
      <alignment horizontal="left" wrapText="1" indent="2"/>
      <protection/>
    </xf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9" fillId="28" borderId="33" applyNumberFormat="0" applyAlignment="0" applyProtection="0"/>
    <xf numFmtId="0" fontId="70" fillId="29" borderId="34" applyNumberFormat="0" applyAlignment="0" applyProtection="0"/>
    <xf numFmtId="0" fontId="71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5" applyNumberFormat="0" applyFill="0" applyAlignment="0" applyProtection="0"/>
    <xf numFmtId="0" fontId="73" fillId="0" borderId="36" applyNumberFormat="0" applyFill="0" applyAlignment="0" applyProtection="0"/>
    <xf numFmtId="0" fontId="74" fillId="0" borderId="3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6" fillId="30" borderId="39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57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3" borderId="40" applyNumberFormat="0" applyFont="0" applyAlignment="0" applyProtection="0"/>
    <xf numFmtId="0" fontId="1" fillId="33" borderId="40" applyNumberFormat="0" applyFont="0" applyAlignment="0" applyProtection="0"/>
    <xf numFmtId="9" fontId="0" fillId="0" borderId="0" applyFont="0" applyFill="0" applyBorder="0" applyAlignment="0" applyProtection="0"/>
    <xf numFmtId="0" fontId="81" fillId="0" borderId="41" applyNumberFormat="0" applyFill="0" applyAlignment="0" applyProtection="0"/>
    <xf numFmtId="0" fontId="82" fillId="0" borderId="0" applyNumberFormat="0" applyFill="0" applyBorder="0" applyAlignment="0" applyProtection="0"/>
    <xf numFmtId="0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4" borderId="0" applyNumberFormat="0" applyBorder="0" applyAlignment="0" applyProtection="0"/>
  </cellStyleXfs>
  <cellXfs count="213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>
      <alignment/>
    </xf>
    <xf numFmtId="0" fontId="0" fillId="0" borderId="43" xfId="0" applyBorder="1" applyAlignment="1">
      <alignment horizontal="left"/>
    </xf>
    <xf numFmtId="0" fontId="0" fillId="0" borderId="43" xfId="0" applyBorder="1" applyAlignment="1">
      <alignment/>
    </xf>
    <xf numFmtId="49" fontId="0" fillId="0" borderId="43" xfId="0" applyNumberFormat="1" applyBorder="1" applyAlignment="1">
      <alignment/>
    </xf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44" xfId="0" applyBorder="1" applyAlignment="1">
      <alignment horizontal="center"/>
    </xf>
    <xf numFmtId="4" fontId="0" fillId="0" borderId="45" xfId="0" applyNumberFormat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42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/>
    </xf>
    <xf numFmtId="4" fontId="7" fillId="0" borderId="44" xfId="0" applyNumberFormat="1" applyFont="1" applyBorder="1" applyAlignment="1">
      <alignment horizontal="right" vertical="top"/>
    </xf>
    <xf numFmtId="4" fontId="0" fillId="0" borderId="44" xfId="0" applyNumberForma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10" fillId="0" borderId="44" xfId="0" applyNumberFormat="1" applyFont="1" applyBorder="1" applyAlignment="1">
      <alignment horizontal="center"/>
    </xf>
    <xf numFmtId="0" fontId="13" fillId="0" borderId="0" xfId="0" applyFont="1" applyAlignment="1" applyProtection="1">
      <alignment vertical="center" wrapText="1"/>
      <protection locked="0"/>
    </xf>
    <xf numFmtId="0" fontId="18" fillId="0" borderId="44" xfId="0" applyFont="1" applyBorder="1" applyAlignment="1" applyProtection="1">
      <alignment vertical="top"/>
      <protection locked="0"/>
    </xf>
    <xf numFmtId="4" fontId="18" fillId="0" borderId="44" xfId="236" applyNumberFormat="1" applyFont="1" applyBorder="1" applyAlignment="1" applyProtection="1">
      <alignment vertical="top"/>
      <protection locked="0"/>
    </xf>
    <xf numFmtId="0" fontId="14" fillId="0" borderId="44" xfId="0" applyFont="1" applyBorder="1" applyAlignment="1" applyProtection="1">
      <alignment horizontal="right" vertical="center"/>
      <protection locked="0"/>
    </xf>
    <xf numFmtId="0" fontId="14" fillId="0" borderId="44" xfId="0" applyFont="1" applyBorder="1" applyAlignment="1" applyProtection="1">
      <alignment horizontal="right" vertical="center" wrapText="1"/>
      <protection locked="0"/>
    </xf>
    <xf numFmtId="4" fontId="18" fillId="0" borderId="44" xfId="236" applyNumberFormat="1" applyFont="1" applyBorder="1" applyAlignment="1" applyProtection="1">
      <alignment horizontal="right" vertical="center"/>
      <protection locked="0"/>
    </xf>
    <xf numFmtId="0" fontId="18" fillId="0" borderId="44" xfId="0" applyFont="1" applyBorder="1" applyAlignment="1" applyProtection="1">
      <alignment horizontal="right" vertical="center"/>
      <protection locked="0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19" fillId="0" borderId="49" xfId="0" applyFont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16" fillId="0" borderId="51" xfId="0" applyFont="1" applyBorder="1" applyAlignment="1" applyProtection="1">
      <alignment vertical="top" wrapText="1"/>
      <protection locked="0"/>
    </xf>
    <xf numFmtId="4" fontId="18" fillId="0" borderId="52" xfId="236" applyNumberFormat="1" applyFont="1" applyBorder="1" applyAlignment="1" applyProtection="1">
      <alignment vertical="top"/>
      <protection locked="0"/>
    </xf>
    <xf numFmtId="0" fontId="17" fillId="0" borderId="51" xfId="0" applyFont="1" applyBorder="1" applyAlignment="1" applyProtection="1">
      <alignment horizontal="justify" vertical="center" wrapText="1"/>
      <protection locked="0"/>
    </xf>
    <xf numFmtId="4" fontId="18" fillId="0" borderId="52" xfId="236" applyNumberFormat="1" applyFont="1" applyBorder="1" applyAlignment="1" applyProtection="1">
      <alignment horizontal="right" vertical="center"/>
      <protection locked="0"/>
    </xf>
    <xf numFmtId="0" fontId="17" fillId="0" borderId="51" xfId="0" applyFont="1" applyBorder="1" applyAlignment="1" applyProtection="1">
      <alignment vertical="top" wrapText="1"/>
      <protection locked="0"/>
    </xf>
    <xf numFmtId="0" fontId="16" fillId="0" borderId="53" xfId="0" applyFont="1" applyBorder="1" applyAlignment="1" applyProtection="1">
      <alignment vertical="top" wrapText="1"/>
      <protection locked="0"/>
    </xf>
    <xf numFmtId="0" fontId="18" fillId="0" borderId="54" xfId="0" applyFont="1" applyBorder="1" applyAlignment="1" applyProtection="1">
      <alignment horizontal="right" vertical="center"/>
      <protection locked="0"/>
    </xf>
    <xf numFmtId="4" fontId="18" fillId="0" borderId="54" xfId="236" applyNumberFormat="1" applyFont="1" applyBorder="1" applyAlignment="1" applyProtection="1">
      <alignment horizontal="right" vertical="center"/>
      <protection locked="0"/>
    </xf>
    <xf numFmtId="4" fontId="18" fillId="0" borderId="55" xfId="236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wrapText="1"/>
    </xf>
    <xf numFmtId="0" fontId="20" fillId="0" borderId="4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0" fontId="20" fillId="35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right"/>
    </xf>
    <xf numFmtId="4" fontId="84" fillId="0" borderId="0" xfId="0" applyNumberFormat="1" applyFont="1" applyFill="1" applyBorder="1" applyAlignment="1">
      <alignment horizontal="right"/>
    </xf>
    <xf numFmtId="0" fontId="85" fillId="0" borderId="0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86" fillId="0" borderId="44" xfId="0" applyFont="1" applyFill="1" applyBorder="1" applyAlignment="1">
      <alignment vertical="center" wrapText="1"/>
    </xf>
    <xf numFmtId="49" fontId="21" fillId="0" borderId="44" xfId="0" applyNumberFormat="1" applyFont="1" applyFill="1" applyBorder="1" applyAlignment="1">
      <alignment horizontal="center"/>
    </xf>
    <xf numFmtId="4" fontId="20" fillId="0" borderId="44" xfId="0" applyNumberFormat="1" applyFont="1" applyFill="1" applyBorder="1" applyAlignment="1">
      <alignment horizontal="right"/>
    </xf>
    <xf numFmtId="0" fontId="20" fillId="0" borderId="44" xfId="0" applyFont="1" applyFill="1" applyBorder="1" applyAlignment="1">
      <alignment wrapText="1"/>
    </xf>
    <xf numFmtId="0" fontId="20" fillId="35" borderId="44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49" fontId="21" fillId="0" borderId="44" xfId="0" applyNumberFormat="1" applyFont="1" applyFill="1" applyBorder="1" applyAlignment="1" quotePrefix="1">
      <alignment horizontal="center"/>
    </xf>
    <xf numFmtId="0" fontId="21" fillId="35" borderId="44" xfId="0" applyFont="1" applyFill="1" applyBorder="1" applyAlignment="1">
      <alignment horizontal="left" vertical="top" wrapText="1"/>
    </xf>
    <xf numFmtId="0" fontId="20" fillId="35" borderId="44" xfId="0" applyFont="1" applyFill="1" applyBorder="1" applyAlignment="1">
      <alignment horizontal="left" vertical="center" wrapText="1"/>
    </xf>
    <xf numFmtId="0" fontId="85" fillId="0" borderId="44" xfId="0" applyFont="1" applyFill="1" applyBorder="1" applyAlignment="1">
      <alignment horizontal="left" wrapText="1"/>
    </xf>
    <xf numFmtId="0" fontId="20" fillId="0" borderId="44" xfId="0" applyFont="1" applyFill="1" applyBorder="1" applyAlignment="1">
      <alignment/>
    </xf>
    <xf numFmtId="49" fontId="20" fillId="0" borderId="44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4" fontId="0" fillId="0" borderId="44" xfId="236" applyNumberFormat="1" applyFon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49" fontId="0" fillId="0" borderId="44" xfId="0" applyNumberFormat="1" applyFont="1" applyFill="1" applyBorder="1" applyAlignment="1">
      <alignment horizontal="center" vertical="center"/>
    </xf>
    <xf numFmtId="0" fontId="22" fillId="36" borderId="44" xfId="0" applyFont="1" applyFill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top" wrapText="1"/>
    </xf>
    <xf numFmtId="0" fontId="22" fillId="0" borderId="44" xfId="0" applyFont="1" applyFill="1" applyBorder="1" applyAlignment="1">
      <alignment horizontal="left" vertical="top" wrapText="1"/>
    </xf>
    <xf numFmtId="4" fontId="24" fillId="0" borderId="0" xfId="0" applyNumberFormat="1" applyFont="1" applyBorder="1" applyAlignment="1">
      <alignment horizontal="right" vertical="top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left" wrapText="1"/>
    </xf>
    <xf numFmtId="0" fontId="7" fillId="0" borderId="44" xfId="0" applyFont="1" applyBorder="1" applyAlignment="1">
      <alignment horizontal="left" vertical="top" wrapText="1" indent="2"/>
    </xf>
    <xf numFmtId="4" fontId="8" fillId="0" borderId="44" xfId="0" applyNumberFormat="1" applyFont="1" applyBorder="1" applyAlignment="1">
      <alignment horizontal="right" vertical="top"/>
    </xf>
    <xf numFmtId="0" fontId="61" fillId="0" borderId="44" xfId="159" applyNumberFormat="1" applyBorder="1" applyProtection="1">
      <alignment horizontal="left" wrapText="1"/>
      <protection/>
    </xf>
    <xf numFmtId="0" fontId="0" fillId="0" borderId="44" xfId="0" applyBorder="1" applyAlignment="1">
      <alignment/>
    </xf>
    <xf numFmtId="0" fontId="0" fillId="0" borderId="44" xfId="0" applyFont="1" applyBorder="1" applyAlignment="1" applyProtection="1">
      <alignment vertical="top"/>
      <protection locked="0"/>
    </xf>
    <xf numFmtId="0" fontId="44" fillId="0" borderId="44" xfId="0" applyFont="1" applyFill="1" applyBorder="1" applyAlignment="1">
      <alignment vertical="center" wrapText="1"/>
    </xf>
    <xf numFmtId="0" fontId="0" fillId="0" borderId="44" xfId="0" applyFont="1" applyBorder="1" applyAlignment="1" applyProtection="1">
      <alignment vertical="top" wrapText="1"/>
      <protection locked="0"/>
    </xf>
    <xf numFmtId="0" fontId="0" fillId="0" borderId="44" xfId="0" applyFont="1" applyBorder="1" applyAlignment="1" applyProtection="1">
      <alignment horizontal="left" vertical="top" wrapText="1"/>
      <protection locked="0"/>
    </xf>
    <xf numFmtId="49" fontId="22" fillId="0" borderId="56" xfId="0" applyNumberFormat="1" applyFont="1" applyBorder="1" applyAlignment="1">
      <alignment horizontal="center" vertical="center" wrapText="1"/>
    </xf>
    <xf numFmtId="49" fontId="22" fillId="0" borderId="57" xfId="0" applyNumberFormat="1" applyFont="1" applyBorder="1" applyAlignment="1">
      <alignment horizontal="center" vertical="center" wrapText="1"/>
    </xf>
    <xf numFmtId="49" fontId="22" fillId="0" borderId="58" xfId="0" applyNumberFormat="1" applyFont="1" applyBorder="1" applyAlignment="1">
      <alignment horizontal="center" vertical="center" wrapText="1"/>
    </xf>
    <xf numFmtId="4" fontId="22" fillId="0" borderId="44" xfId="0" applyNumberFormat="1" applyFont="1" applyBorder="1" applyAlignment="1">
      <alignment horizontal="right" vertical="center"/>
    </xf>
    <xf numFmtId="49" fontId="22" fillId="0" borderId="59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60" xfId="0" applyNumberFormat="1" applyFont="1" applyBorder="1" applyAlignment="1">
      <alignment horizontal="center" vertical="center" wrapText="1"/>
    </xf>
    <xf numFmtId="49" fontId="22" fillId="0" borderId="56" xfId="0" applyNumberFormat="1" applyFont="1" applyFill="1" applyBorder="1" applyAlignment="1">
      <alignment horizontal="center" vertical="center" wrapText="1"/>
    </xf>
    <xf numFmtId="49" fontId="22" fillId="0" borderId="57" xfId="0" applyNumberFormat="1" applyFont="1" applyFill="1" applyBorder="1" applyAlignment="1">
      <alignment horizontal="center" vertical="center" wrapText="1"/>
    </xf>
    <xf numFmtId="49" fontId="22" fillId="0" borderId="58" xfId="0" applyNumberFormat="1" applyFont="1" applyFill="1" applyBorder="1" applyAlignment="1">
      <alignment horizontal="center" vertical="center" wrapText="1"/>
    </xf>
    <xf numFmtId="4" fontId="22" fillId="0" borderId="44" xfId="0" applyNumberFormat="1" applyFont="1" applyFill="1" applyBorder="1" applyAlignment="1">
      <alignment horizontal="right" vertical="center"/>
    </xf>
    <xf numFmtId="49" fontId="22" fillId="0" borderId="59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60" xfId="0" applyNumberFormat="1" applyFont="1" applyFill="1" applyBorder="1" applyAlignment="1">
      <alignment horizontal="center" vertical="center" wrapText="1"/>
    </xf>
    <xf numFmtId="0" fontId="22" fillId="36" borderId="61" xfId="0" applyFont="1" applyFill="1" applyBorder="1" applyAlignment="1">
      <alignment horizontal="left" vertical="top" wrapText="1"/>
    </xf>
    <xf numFmtId="0" fontId="0" fillId="0" borderId="0" xfId="0" applyFont="1" applyAlignment="1" applyProtection="1">
      <alignment vertical="top" wrapText="1"/>
      <protection locked="0"/>
    </xf>
    <xf numFmtId="49" fontId="45" fillId="0" borderId="0" xfId="0" applyNumberFormat="1" applyFont="1" applyAlignment="1">
      <alignment/>
    </xf>
    <xf numFmtId="0" fontId="14" fillId="0" borderId="6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left" vertical="center"/>
    </xf>
    <xf numFmtId="49" fontId="14" fillId="0" borderId="62" xfId="0" applyNumberFormat="1" applyFont="1" applyBorder="1" applyAlignment="1">
      <alignment horizontal="center" vertical="center" wrapText="1"/>
    </xf>
    <xf numFmtId="49" fontId="14" fillId="0" borderId="62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49" fontId="14" fillId="0" borderId="56" xfId="0" applyNumberFormat="1" applyFont="1" applyBorder="1" applyAlignment="1">
      <alignment horizontal="center" vertical="top" wrapText="1"/>
    </xf>
    <xf numFmtId="49" fontId="14" fillId="0" borderId="57" xfId="0" applyNumberFormat="1" applyFont="1" applyBorder="1" applyAlignment="1">
      <alignment horizontal="center" vertical="top" wrapText="1"/>
    </xf>
    <xf numFmtId="49" fontId="14" fillId="0" borderId="58" xfId="0" applyNumberFormat="1" applyFont="1" applyBorder="1" applyAlignment="1">
      <alignment horizontal="center" vertical="top" wrapText="1"/>
    </xf>
    <xf numFmtId="0" fontId="14" fillId="0" borderId="4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4" fontId="14" fillId="0" borderId="44" xfId="0" applyNumberFormat="1" applyFont="1" applyBorder="1" applyAlignment="1">
      <alignment horizontal="right" vertical="top"/>
    </xf>
    <xf numFmtId="49" fontId="14" fillId="0" borderId="46" xfId="0" applyNumberFormat="1" applyFont="1" applyBorder="1" applyAlignment="1">
      <alignment horizontal="center" vertical="top" wrapText="1"/>
    </xf>
    <xf numFmtId="49" fontId="14" fillId="0" borderId="63" xfId="0" applyNumberFormat="1" applyFont="1" applyBorder="1" applyAlignment="1">
      <alignment horizontal="center" vertical="top" wrapText="1"/>
    </xf>
    <xf numFmtId="49" fontId="14" fillId="0" borderId="42" xfId="0" applyNumberFormat="1" applyFont="1" applyBorder="1" applyAlignment="1">
      <alignment horizontal="center" vertical="top" wrapText="1"/>
    </xf>
    <xf numFmtId="4" fontId="87" fillId="0" borderId="62" xfId="0" applyNumberFormat="1" applyFont="1" applyBorder="1" applyAlignment="1">
      <alignment horizontal="right" vertical="top"/>
    </xf>
    <xf numFmtId="0" fontId="14" fillId="0" borderId="57" xfId="0" applyFont="1" applyBorder="1" applyAlignment="1">
      <alignment horizontal="left" wrapText="1"/>
    </xf>
    <xf numFmtId="4" fontId="87" fillId="0" borderId="44" xfId="0" applyNumberFormat="1" applyFont="1" applyBorder="1" applyAlignment="1">
      <alignment horizontal="right" vertical="top"/>
    </xf>
    <xf numFmtId="0" fontId="24" fillId="0" borderId="47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 indent="2"/>
    </xf>
    <xf numFmtId="0" fontId="2" fillId="0" borderId="0" xfId="0" applyFont="1" applyAlignment="1">
      <alignment/>
    </xf>
    <xf numFmtId="0" fontId="88" fillId="0" borderId="1" xfId="101" applyNumberFormat="1" applyFont="1" applyAlignment="1" applyProtection="1">
      <alignment horizontal="center" vertical="center"/>
      <protection/>
    </xf>
    <xf numFmtId="0" fontId="88" fillId="0" borderId="13" xfId="173" applyNumberFormat="1" applyFont="1" applyAlignment="1" applyProtection="1">
      <alignment horizontal="center" vertical="center" shrinkToFit="1"/>
      <protection/>
    </xf>
    <xf numFmtId="49" fontId="88" fillId="0" borderId="13" xfId="178" applyNumberFormat="1" applyFont="1" applyAlignment="1" applyProtection="1">
      <alignment horizontal="center" vertical="center" shrinkToFit="1"/>
      <protection/>
    </xf>
    <xf numFmtId="0" fontId="89" fillId="0" borderId="10" xfId="103" applyNumberFormat="1" applyFont="1" applyProtection="1">
      <alignment horizontal="left" wrapText="1"/>
      <protection/>
    </xf>
    <xf numFmtId="49" fontId="89" fillId="0" borderId="5" xfId="119" applyNumberFormat="1" applyFont="1" applyProtection="1">
      <alignment horizontal="center"/>
      <protection/>
    </xf>
    <xf numFmtId="4" fontId="89" fillId="0" borderId="5" xfId="134" applyNumberFormat="1" applyFont="1" applyProtection="1">
      <alignment horizontal="right" shrinkToFit="1"/>
      <protection/>
    </xf>
    <xf numFmtId="4" fontId="89" fillId="0" borderId="29" xfId="187" applyNumberFormat="1" applyFont="1" applyProtection="1">
      <alignment horizontal="right" shrinkToFit="1"/>
      <protection/>
    </xf>
    <xf numFmtId="0" fontId="88" fillId="0" borderId="11" xfId="105" applyNumberFormat="1" applyFont="1" applyProtection="1">
      <alignment horizontal="left" wrapText="1"/>
      <protection/>
    </xf>
    <xf numFmtId="49" fontId="88" fillId="0" borderId="16" xfId="121" applyNumberFormat="1" applyFont="1" applyProtection="1">
      <alignment horizontal="center"/>
      <protection/>
    </xf>
    <xf numFmtId="164" fontId="88" fillId="0" borderId="16" xfId="180" applyNumberFormat="1" applyFont="1" applyProtection="1">
      <alignment horizontal="right" shrinkToFit="1"/>
      <protection/>
    </xf>
    <xf numFmtId="164" fontId="88" fillId="0" borderId="30" xfId="189" applyNumberFormat="1" applyFont="1" applyProtection="1">
      <alignment horizontal="right" shrinkToFit="1"/>
      <protection/>
    </xf>
    <xf numFmtId="0" fontId="88" fillId="0" borderId="7" xfId="158" applyNumberFormat="1" applyFont="1" applyProtection="1">
      <alignment horizontal="left" wrapText="1"/>
      <protection/>
    </xf>
    <xf numFmtId="49" fontId="88" fillId="0" borderId="17" xfId="175" applyNumberFormat="1" applyFont="1" applyProtection="1">
      <alignment horizontal="center" wrapText="1"/>
      <protection/>
    </xf>
    <xf numFmtId="4" fontId="88" fillId="0" borderId="17" xfId="182" applyNumberFormat="1" applyFont="1" applyProtection="1">
      <alignment horizontal="right" wrapText="1"/>
      <protection/>
    </xf>
    <xf numFmtId="4" fontId="88" fillId="0" borderId="12" xfId="191" applyNumberFormat="1" applyFont="1" applyProtection="1">
      <alignment horizontal="right" wrapText="1"/>
      <protection/>
    </xf>
    <xf numFmtId="0" fontId="56" fillId="0" borderId="47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/>
    </xf>
    <xf numFmtId="49" fontId="56" fillId="0" borderId="44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20" fillId="0" borderId="47" xfId="0" applyFont="1" applyFill="1" applyBorder="1" applyAlignment="1">
      <alignment horizontal="center"/>
    </xf>
    <xf numFmtId="4" fontId="15" fillId="0" borderId="63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24" fillId="0" borderId="44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89" fillId="0" borderId="1" xfId="100" applyNumberFormat="1" applyFont="1" applyAlignment="1" applyProtection="1">
      <alignment horizontal="center" vertical="center" wrapText="1"/>
      <protection/>
    </xf>
    <xf numFmtId="0" fontId="89" fillId="0" borderId="1" xfId="100" applyFont="1" applyAlignment="1">
      <alignment horizontal="center" vertical="center" wrapText="1"/>
      <protection/>
    </xf>
    <xf numFmtId="49" fontId="89" fillId="0" borderId="1" xfId="130" applyNumberFormat="1" applyFont="1" applyAlignment="1" applyProtection="1">
      <alignment horizontal="center" vertical="center" wrapText="1"/>
      <protection/>
    </xf>
    <xf numFmtId="49" fontId="89" fillId="0" borderId="1" xfId="130" applyFont="1" applyAlignment="1">
      <alignment horizontal="center" vertical="center" wrapText="1"/>
      <protection/>
    </xf>
    <xf numFmtId="0" fontId="19" fillId="0" borderId="0" xfId="0" applyFont="1" applyAlignment="1">
      <alignment horizontal="center" wrapText="1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4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" fontId="0" fillId="0" borderId="56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</cellXfs>
  <cellStyles count="2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8 2" xfId="103"/>
    <cellStyle name="xl29" xfId="104"/>
    <cellStyle name="xl29 2" xfId="105"/>
    <cellStyle name="xl30" xfId="106"/>
    <cellStyle name="xl30 2" xfId="107"/>
    <cellStyle name="xl31" xfId="108"/>
    <cellStyle name="xl31 2" xfId="109"/>
    <cellStyle name="xl32" xfId="110"/>
    <cellStyle name="xl32 2" xfId="111"/>
    <cellStyle name="xl33" xfId="112"/>
    <cellStyle name="xl34" xfId="113"/>
    <cellStyle name="xl35" xfId="114"/>
    <cellStyle name="xl36" xfId="115"/>
    <cellStyle name="xl37" xfId="116"/>
    <cellStyle name="xl38" xfId="117"/>
    <cellStyle name="xl38 2" xfId="118"/>
    <cellStyle name="xl39" xfId="119"/>
    <cellStyle name="xl40" xfId="120"/>
    <cellStyle name="xl40 2" xfId="121"/>
    <cellStyle name="xl41" xfId="122"/>
    <cellStyle name="xl41 2" xfId="123"/>
    <cellStyle name="xl42" xfId="124"/>
    <cellStyle name="xl43" xfId="125"/>
    <cellStyle name="xl43 2" xfId="126"/>
    <cellStyle name="xl44" xfId="127"/>
    <cellStyle name="xl44 2" xfId="128"/>
    <cellStyle name="xl45" xfId="129"/>
    <cellStyle name="xl46" xfId="130"/>
    <cellStyle name="xl47" xfId="131"/>
    <cellStyle name="xl47 2" xfId="132"/>
    <cellStyle name="xl48" xfId="133"/>
    <cellStyle name="xl48 2" xfId="134"/>
    <cellStyle name="xl49" xfId="135"/>
    <cellStyle name="xl49 2" xfId="136"/>
    <cellStyle name="xl50" xfId="137"/>
    <cellStyle name="xl50 2" xfId="138"/>
    <cellStyle name="xl51" xfId="139"/>
    <cellStyle name="xl52" xfId="140"/>
    <cellStyle name="xl53" xfId="141"/>
    <cellStyle name="xl54" xfId="142"/>
    <cellStyle name="xl55" xfId="143"/>
    <cellStyle name="xl56" xfId="144"/>
    <cellStyle name="xl57" xfId="145"/>
    <cellStyle name="xl58" xfId="146"/>
    <cellStyle name="xl59" xfId="147"/>
    <cellStyle name="xl60" xfId="148"/>
    <cellStyle name="xl61" xfId="149"/>
    <cellStyle name="xl62" xfId="150"/>
    <cellStyle name="xl63" xfId="151"/>
    <cellStyle name="xl64" xfId="152"/>
    <cellStyle name="xl65" xfId="153"/>
    <cellStyle name="xl66" xfId="154"/>
    <cellStyle name="xl67" xfId="155"/>
    <cellStyle name="xl68" xfId="156"/>
    <cellStyle name="xl69" xfId="157"/>
    <cellStyle name="xl70" xfId="158"/>
    <cellStyle name="xl71" xfId="159"/>
    <cellStyle name="xl71 2" xfId="160"/>
    <cellStyle name="xl72" xfId="161"/>
    <cellStyle name="xl73" xfId="162"/>
    <cellStyle name="xl73 2" xfId="163"/>
    <cellStyle name="xl74" xfId="164"/>
    <cellStyle name="xl74 2" xfId="165"/>
    <cellStyle name="xl75" xfId="166"/>
    <cellStyle name="xl75 2" xfId="167"/>
    <cellStyle name="xl76" xfId="168"/>
    <cellStyle name="xl76 2" xfId="169"/>
    <cellStyle name="xl77" xfId="170"/>
    <cellStyle name="xl77 2" xfId="171"/>
    <cellStyle name="xl78" xfId="172"/>
    <cellStyle name="xl78 2" xfId="173"/>
    <cellStyle name="xl79" xfId="174"/>
    <cellStyle name="xl79 2" xfId="175"/>
    <cellStyle name="xl80" xfId="176"/>
    <cellStyle name="xl80 2" xfId="177"/>
    <cellStyle name="xl81" xfId="178"/>
    <cellStyle name="xl82" xfId="179"/>
    <cellStyle name="xl82 2" xfId="180"/>
    <cellStyle name="xl83" xfId="181"/>
    <cellStyle name="xl83 2" xfId="182"/>
    <cellStyle name="xl84" xfId="183"/>
    <cellStyle name="xl84 2" xfId="184"/>
    <cellStyle name="xl85" xfId="185"/>
    <cellStyle name="xl86" xfId="186"/>
    <cellStyle name="xl86 2" xfId="187"/>
    <cellStyle name="xl87" xfId="188"/>
    <cellStyle name="xl87 2" xfId="189"/>
    <cellStyle name="xl88" xfId="190"/>
    <cellStyle name="xl88 2" xfId="191"/>
    <cellStyle name="xl89" xfId="192"/>
    <cellStyle name="xl89 2" xfId="193"/>
    <cellStyle name="xl90" xfId="194"/>
    <cellStyle name="xl91" xfId="195"/>
    <cellStyle name="xl91 2" xfId="196"/>
    <cellStyle name="xl92" xfId="197"/>
    <cellStyle name="xl92 2" xfId="198"/>
    <cellStyle name="xl93" xfId="199"/>
    <cellStyle name="xl93 2" xfId="200"/>
    <cellStyle name="xl94" xfId="201"/>
    <cellStyle name="xl95" xfId="202"/>
    <cellStyle name="xl96" xfId="203"/>
    <cellStyle name="xl97" xfId="204"/>
    <cellStyle name="xl98" xfId="205"/>
    <cellStyle name="xl99" xfId="206"/>
    <cellStyle name="Акцент1" xfId="207"/>
    <cellStyle name="Акцент2" xfId="208"/>
    <cellStyle name="Акцент3" xfId="209"/>
    <cellStyle name="Акцент4" xfId="210"/>
    <cellStyle name="Акцент5" xfId="211"/>
    <cellStyle name="Акцент6" xfId="212"/>
    <cellStyle name="Ввод " xfId="213"/>
    <cellStyle name="Вывод" xfId="214"/>
    <cellStyle name="Вычисление" xfId="215"/>
    <cellStyle name="Currency" xfId="216"/>
    <cellStyle name="Currency [0]" xfId="217"/>
    <cellStyle name="Заголовок 1" xfId="218"/>
    <cellStyle name="Заголовок 2" xfId="219"/>
    <cellStyle name="Заголовок 3" xfId="220"/>
    <cellStyle name="Заголовок 4" xfId="221"/>
    <cellStyle name="Итог" xfId="222"/>
    <cellStyle name="Контрольная ячейка" xfId="223"/>
    <cellStyle name="Название" xfId="224"/>
    <cellStyle name="Нейтральный" xfId="225"/>
    <cellStyle name="Обычный 2" xfId="226"/>
    <cellStyle name="Обычный 3" xfId="227"/>
    <cellStyle name="Обычный 4" xfId="228"/>
    <cellStyle name="Плохой" xfId="229"/>
    <cellStyle name="Пояснение" xfId="230"/>
    <cellStyle name="Примечание" xfId="231"/>
    <cellStyle name="Примечание 2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="110" zoomScaleNormal="110" zoomScalePageLayoutView="0" workbookViewId="0" topLeftCell="A1">
      <selection activeCell="J13" sqref="J13"/>
    </sheetView>
  </sheetViews>
  <sheetFormatPr defaultColWidth="9.140625" defaultRowHeight="12.75"/>
  <cols>
    <col min="1" max="1" width="3.8515625" style="1" customWidth="1"/>
    <col min="2" max="2" width="9.140625" style="1" customWidth="1"/>
    <col min="3" max="3" width="4.421875" style="1" customWidth="1"/>
    <col min="4" max="4" width="5.421875" style="1" customWidth="1"/>
    <col min="5" max="5" width="4.8515625" style="1" customWidth="1"/>
    <col min="6" max="6" width="50.8515625" style="1" customWidth="1"/>
    <col min="7" max="7" width="14.8515625" style="2" customWidth="1"/>
    <col min="8" max="16384" width="9.140625" style="1" customWidth="1"/>
  </cols>
  <sheetData>
    <row r="1" spans="6:7" ht="15" customHeight="1">
      <c r="F1" s="24"/>
      <c r="G1" s="171" t="s">
        <v>0</v>
      </c>
    </row>
    <row r="2" spans="6:7" ht="15" customHeight="1">
      <c r="F2" s="176" t="s">
        <v>675</v>
      </c>
      <c r="G2" s="176"/>
    </row>
    <row r="3" spans="6:7" ht="12.75" customHeight="1">
      <c r="F3" s="176" t="s">
        <v>676</v>
      </c>
      <c r="G3" s="176"/>
    </row>
    <row r="4" spans="6:7" ht="12.75" customHeight="1">
      <c r="F4" s="175" t="s">
        <v>677</v>
      </c>
      <c r="G4" s="175"/>
    </row>
    <row r="5" spans="6:7" ht="15.75" customHeight="1">
      <c r="F5" s="175" t="s">
        <v>678</v>
      </c>
      <c r="G5" s="175"/>
    </row>
    <row r="6" ht="12.75">
      <c r="G6" s="3"/>
    </row>
    <row r="7" spans="1:7" ht="12.75">
      <c r="A7" s="178" t="s">
        <v>4</v>
      </c>
      <c r="B7" s="178"/>
      <c r="C7" s="178"/>
      <c r="D7" s="178"/>
      <c r="E7" s="178"/>
      <c r="F7" s="178"/>
      <c r="G7" s="178"/>
    </row>
    <row r="8" spans="1:7" ht="12.75" customHeight="1">
      <c r="A8" s="178" t="s">
        <v>3</v>
      </c>
      <c r="B8" s="178"/>
      <c r="C8" s="178"/>
      <c r="D8" s="178"/>
      <c r="E8" s="178"/>
      <c r="F8" s="178"/>
      <c r="G8" s="178"/>
    </row>
    <row r="9" spans="1:7" ht="12.75" customHeight="1">
      <c r="A9" s="178" t="s">
        <v>614</v>
      </c>
      <c r="B9" s="178"/>
      <c r="C9" s="178"/>
      <c r="D9" s="178"/>
      <c r="E9" s="178"/>
      <c r="F9" s="178"/>
      <c r="G9" s="178"/>
    </row>
    <row r="10" spans="6:7" ht="20.25" customHeight="1">
      <c r="F10" s="8"/>
      <c r="G10" s="5"/>
    </row>
    <row r="11" spans="1:7" s="6" customFormat="1" ht="25.5" customHeight="1">
      <c r="A11" s="179" t="s">
        <v>5</v>
      </c>
      <c r="B11" s="180"/>
      <c r="C11" s="180"/>
      <c r="D11" s="180"/>
      <c r="E11" s="181"/>
      <c r="F11" s="146" t="s">
        <v>16</v>
      </c>
      <c r="G11" s="146" t="s">
        <v>2</v>
      </c>
    </row>
    <row r="12" spans="1:7" s="6" customFormat="1" ht="13.5" customHeight="1">
      <c r="A12" s="177">
        <v>1</v>
      </c>
      <c r="B12" s="177"/>
      <c r="C12" s="177"/>
      <c r="D12" s="177"/>
      <c r="E12" s="177"/>
      <c r="F12" s="147">
        <v>2</v>
      </c>
      <c r="G12" s="148" t="s">
        <v>15</v>
      </c>
    </row>
    <row r="13" spans="1:7" s="6" customFormat="1" ht="87" customHeight="1">
      <c r="A13" s="110" t="s">
        <v>7</v>
      </c>
      <c r="B13" s="111" t="s">
        <v>491</v>
      </c>
      <c r="C13" s="111" t="s">
        <v>8</v>
      </c>
      <c r="D13" s="111" t="s">
        <v>17</v>
      </c>
      <c r="E13" s="112" t="s">
        <v>9</v>
      </c>
      <c r="F13" s="96" t="s">
        <v>127</v>
      </c>
      <c r="G13" s="113">
        <v>14942309.72</v>
      </c>
    </row>
    <row r="14" spans="1:7" s="6" customFormat="1" ht="63.75" customHeight="1">
      <c r="A14" s="114" t="s">
        <v>7</v>
      </c>
      <c r="B14" s="115" t="s">
        <v>491</v>
      </c>
      <c r="C14" s="115" t="s">
        <v>8</v>
      </c>
      <c r="D14" s="115" t="s">
        <v>125</v>
      </c>
      <c r="E14" s="116" t="s">
        <v>9</v>
      </c>
      <c r="F14" s="96" t="s">
        <v>151</v>
      </c>
      <c r="G14" s="113">
        <v>45167.22</v>
      </c>
    </row>
    <row r="15" spans="1:7" s="6" customFormat="1" ht="90" customHeight="1">
      <c r="A15" s="110" t="s">
        <v>7</v>
      </c>
      <c r="B15" s="111" t="s">
        <v>491</v>
      </c>
      <c r="C15" s="111" t="s">
        <v>8</v>
      </c>
      <c r="D15" s="111" t="s">
        <v>18</v>
      </c>
      <c r="E15" s="112" t="s">
        <v>9</v>
      </c>
      <c r="F15" s="96" t="s">
        <v>128</v>
      </c>
      <c r="G15" s="113">
        <v>1867.56</v>
      </c>
    </row>
    <row r="16" spans="1:7" s="6" customFormat="1" ht="61.5" customHeight="1">
      <c r="A16" s="110" t="s">
        <v>7</v>
      </c>
      <c r="B16" s="111" t="s">
        <v>491</v>
      </c>
      <c r="C16" s="111" t="s">
        <v>8</v>
      </c>
      <c r="D16" s="111" t="s">
        <v>487</v>
      </c>
      <c r="E16" s="112" t="s">
        <v>9</v>
      </c>
      <c r="F16" s="96" t="s">
        <v>486</v>
      </c>
      <c r="G16" s="113">
        <v>-66.18</v>
      </c>
    </row>
    <row r="17" spans="1:7" s="6" customFormat="1" ht="111" customHeight="1">
      <c r="A17" s="110" t="s">
        <v>7</v>
      </c>
      <c r="B17" s="111" t="s">
        <v>492</v>
      </c>
      <c r="C17" s="111" t="s">
        <v>8</v>
      </c>
      <c r="D17" s="111" t="s">
        <v>17</v>
      </c>
      <c r="E17" s="112" t="s">
        <v>9</v>
      </c>
      <c r="F17" s="96" t="s">
        <v>129</v>
      </c>
      <c r="G17" s="113">
        <v>-7275.2</v>
      </c>
    </row>
    <row r="18" spans="1:7" s="6" customFormat="1" ht="65.25" customHeight="1">
      <c r="A18" s="110" t="s">
        <v>7</v>
      </c>
      <c r="B18" s="111" t="s">
        <v>493</v>
      </c>
      <c r="C18" s="111" t="s">
        <v>8</v>
      </c>
      <c r="D18" s="111" t="s">
        <v>17</v>
      </c>
      <c r="E18" s="112" t="s">
        <v>9</v>
      </c>
      <c r="F18" s="96" t="s">
        <v>130</v>
      </c>
      <c r="G18" s="113">
        <v>33750.38</v>
      </c>
    </row>
    <row r="19" spans="1:7" s="6" customFormat="1" ht="48" customHeight="1">
      <c r="A19" s="114" t="s">
        <v>7</v>
      </c>
      <c r="B19" s="115" t="s">
        <v>493</v>
      </c>
      <c r="C19" s="115" t="s">
        <v>8</v>
      </c>
      <c r="D19" s="115" t="s">
        <v>125</v>
      </c>
      <c r="E19" s="116" t="s">
        <v>9</v>
      </c>
      <c r="F19" s="124" t="s">
        <v>131</v>
      </c>
      <c r="G19" s="113">
        <v>456.13</v>
      </c>
    </row>
    <row r="20" spans="1:7" s="6" customFormat="1" ht="65.25" customHeight="1">
      <c r="A20" s="110" t="s">
        <v>7</v>
      </c>
      <c r="B20" s="111" t="s">
        <v>493</v>
      </c>
      <c r="C20" s="111" t="s">
        <v>8</v>
      </c>
      <c r="D20" s="111" t="s">
        <v>18</v>
      </c>
      <c r="E20" s="112" t="s">
        <v>9</v>
      </c>
      <c r="F20" s="96" t="s">
        <v>132</v>
      </c>
      <c r="G20" s="113">
        <v>40.2</v>
      </c>
    </row>
    <row r="21" spans="1:7" s="6" customFormat="1" ht="43.5" customHeight="1">
      <c r="A21" s="114" t="s">
        <v>7</v>
      </c>
      <c r="B21" s="115" t="s">
        <v>615</v>
      </c>
      <c r="C21" s="115" t="s">
        <v>8</v>
      </c>
      <c r="D21" s="115" t="s">
        <v>17</v>
      </c>
      <c r="E21" s="116" t="s">
        <v>9</v>
      </c>
      <c r="F21" s="96" t="s">
        <v>616</v>
      </c>
      <c r="G21" s="113">
        <v>-6006.92</v>
      </c>
    </row>
    <row r="22" spans="1:7" s="6" customFormat="1" ht="52.5" customHeight="1">
      <c r="A22" s="114" t="s">
        <v>7</v>
      </c>
      <c r="B22" s="115" t="s">
        <v>494</v>
      </c>
      <c r="C22" s="115" t="s">
        <v>8</v>
      </c>
      <c r="D22" s="115" t="s">
        <v>17</v>
      </c>
      <c r="E22" s="116" t="s">
        <v>9</v>
      </c>
      <c r="F22" s="96" t="s">
        <v>133</v>
      </c>
      <c r="G22" s="113">
        <v>9948687.33</v>
      </c>
    </row>
    <row r="23" spans="1:7" s="6" customFormat="1" ht="39.75" customHeight="1">
      <c r="A23" s="110" t="s">
        <v>7</v>
      </c>
      <c r="B23" s="111" t="s">
        <v>494</v>
      </c>
      <c r="C23" s="111" t="s">
        <v>8</v>
      </c>
      <c r="D23" s="111" t="s">
        <v>125</v>
      </c>
      <c r="E23" s="112" t="s">
        <v>9</v>
      </c>
      <c r="F23" s="96" t="s">
        <v>134</v>
      </c>
      <c r="G23" s="113">
        <v>14001.41</v>
      </c>
    </row>
    <row r="24" spans="1:7" s="6" customFormat="1" ht="54" customHeight="1">
      <c r="A24" s="110" t="s">
        <v>7</v>
      </c>
      <c r="B24" s="111" t="s">
        <v>494</v>
      </c>
      <c r="C24" s="111" t="s">
        <v>8</v>
      </c>
      <c r="D24" s="111" t="s">
        <v>18</v>
      </c>
      <c r="E24" s="112" t="s">
        <v>9</v>
      </c>
      <c r="F24" s="96" t="s">
        <v>135</v>
      </c>
      <c r="G24" s="113">
        <v>825</v>
      </c>
    </row>
    <row r="25" spans="1:7" s="6" customFormat="1" ht="57" customHeight="1">
      <c r="A25" s="114" t="s">
        <v>7</v>
      </c>
      <c r="B25" s="115" t="s">
        <v>495</v>
      </c>
      <c r="C25" s="115" t="s">
        <v>8</v>
      </c>
      <c r="D25" s="115" t="s">
        <v>17</v>
      </c>
      <c r="E25" s="116" t="s">
        <v>9</v>
      </c>
      <c r="F25" s="124" t="s">
        <v>137</v>
      </c>
      <c r="G25" s="113">
        <v>4910502.98</v>
      </c>
    </row>
    <row r="26" spans="1:7" s="6" customFormat="1" ht="39" customHeight="1">
      <c r="A26" s="110" t="s">
        <v>7</v>
      </c>
      <c r="B26" s="111" t="s">
        <v>495</v>
      </c>
      <c r="C26" s="111" t="s">
        <v>8</v>
      </c>
      <c r="D26" s="111" t="s">
        <v>125</v>
      </c>
      <c r="E26" s="112" t="s">
        <v>9</v>
      </c>
      <c r="F26" s="96" t="s">
        <v>136</v>
      </c>
      <c r="G26" s="113">
        <v>12728.45</v>
      </c>
    </row>
    <row r="27" spans="1:7" s="6" customFormat="1" ht="60">
      <c r="A27" s="110" t="s">
        <v>7</v>
      </c>
      <c r="B27" s="111" t="s">
        <v>495</v>
      </c>
      <c r="C27" s="111" t="s">
        <v>8</v>
      </c>
      <c r="D27" s="111" t="s">
        <v>18</v>
      </c>
      <c r="E27" s="112" t="s">
        <v>9</v>
      </c>
      <c r="F27" s="96" t="s">
        <v>617</v>
      </c>
      <c r="G27" s="113">
        <v>12.84</v>
      </c>
    </row>
    <row r="28" spans="1:7" s="6" customFormat="1" ht="63.75" customHeight="1">
      <c r="A28" s="114" t="s">
        <v>7</v>
      </c>
      <c r="B28" s="115" t="s">
        <v>496</v>
      </c>
      <c r="C28" s="115" t="s">
        <v>10</v>
      </c>
      <c r="D28" s="115" t="s">
        <v>17</v>
      </c>
      <c r="E28" s="116" t="s">
        <v>9</v>
      </c>
      <c r="F28" s="96" t="s">
        <v>138</v>
      </c>
      <c r="G28" s="113">
        <v>1330182.11</v>
      </c>
    </row>
    <row r="29" spans="1:7" s="6" customFormat="1" ht="37.5" customHeight="1">
      <c r="A29" s="110" t="s">
        <v>7</v>
      </c>
      <c r="B29" s="111" t="s">
        <v>496</v>
      </c>
      <c r="C29" s="111" t="s">
        <v>10</v>
      </c>
      <c r="D29" s="111" t="s">
        <v>125</v>
      </c>
      <c r="E29" s="112" t="s">
        <v>9</v>
      </c>
      <c r="F29" s="96" t="s">
        <v>139</v>
      </c>
      <c r="G29" s="113">
        <v>29325.85</v>
      </c>
    </row>
    <row r="30" spans="1:7" s="6" customFormat="1" ht="48">
      <c r="A30" s="117" t="s">
        <v>7</v>
      </c>
      <c r="B30" s="118" t="s">
        <v>497</v>
      </c>
      <c r="C30" s="118" t="s">
        <v>10</v>
      </c>
      <c r="D30" s="118" t="s">
        <v>17</v>
      </c>
      <c r="E30" s="119" t="s">
        <v>9</v>
      </c>
      <c r="F30" s="98" t="s">
        <v>140</v>
      </c>
      <c r="G30" s="120">
        <v>88062522.09</v>
      </c>
    </row>
    <row r="31" spans="1:7" s="6" customFormat="1" ht="39" customHeight="1">
      <c r="A31" s="121" t="s">
        <v>7</v>
      </c>
      <c r="B31" s="122" t="s">
        <v>497</v>
      </c>
      <c r="C31" s="122" t="s">
        <v>10</v>
      </c>
      <c r="D31" s="122" t="s">
        <v>125</v>
      </c>
      <c r="E31" s="123" t="s">
        <v>9</v>
      </c>
      <c r="F31" s="98" t="s">
        <v>141</v>
      </c>
      <c r="G31" s="120">
        <v>170885.38</v>
      </c>
    </row>
    <row r="32" spans="1:7" s="6" customFormat="1" ht="48">
      <c r="A32" s="117" t="s">
        <v>7</v>
      </c>
      <c r="B32" s="118" t="s">
        <v>497</v>
      </c>
      <c r="C32" s="118" t="s">
        <v>10</v>
      </c>
      <c r="D32" s="118" t="s">
        <v>18</v>
      </c>
      <c r="E32" s="119" t="s">
        <v>9</v>
      </c>
      <c r="F32" s="98" t="s">
        <v>142</v>
      </c>
      <c r="G32" s="120">
        <v>15230.85</v>
      </c>
    </row>
    <row r="33" spans="1:7" s="6" customFormat="1" ht="49.5" customHeight="1">
      <c r="A33" s="117" t="s">
        <v>7</v>
      </c>
      <c r="B33" s="118" t="s">
        <v>498</v>
      </c>
      <c r="C33" s="118" t="s">
        <v>10</v>
      </c>
      <c r="D33" s="118" t="s">
        <v>17</v>
      </c>
      <c r="E33" s="119" t="s">
        <v>9</v>
      </c>
      <c r="F33" s="98" t="s">
        <v>143</v>
      </c>
      <c r="G33" s="120">
        <v>20696739.22</v>
      </c>
    </row>
    <row r="34" spans="1:7" s="6" customFormat="1" ht="41.25" customHeight="1">
      <c r="A34" s="117" t="s">
        <v>7</v>
      </c>
      <c r="B34" s="118" t="s">
        <v>498</v>
      </c>
      <c r="C34" s="118" t="s">
        <v>10</v>
      </c>
      <c r="D34" s="118" t="s">
        <v>125</v>
      </c>
      <c r="E34" s="119" t="s">
        <v>9</v>
      </c>
      <c r="F34" s="98" t="s">
        <v>144</v>
      </c>
      <c r="G34" s="120">
        <v>260271.43</v>
      </c>
    </row>
    <row r="35" spans="1:7" s="6" customFormat="1" ht="52.5" customHeight="1">
      <c r="A35" s="114" t="s">
        <v>12</v>
      </c>
      <c r="B35" s="115" t="s">
        <v>499</v>
      </c>
      <c r="C35" s="115" t="s">
        <v>10</v>
      </c>
      <c r="D35" s="115" t="s">
        <v>6</v>
      </c>
      <c r="E35" s="116" t="s">
        <v>11</v>
      </c>
      <c r="F35" s="124" t="s">
        <v>145</v>
      </c>
      <c r="G35" s="113">
        <v>135341.48</v>
      </c>
    </row>
    <row r="36" spans="1:7" s="6" customFormat="1" ht="63" customHeight="1">
      <c r="A36" s="110" t="s">
        <v>12</v>
      </c>
      <c r="B36" s="111" t="s">
        <v>500</v>
      </c>
      <c r="C36" s="111" t="s">
        <v>10</v>
      </c>
      <c r="D36" s="111" t="s">
        <v>6</v>
      </c>
      <c r="E36" s="112" t="s">
        <v>11</v>
      </c>
      <c r="F36" s="96" t="s">
        <v>146</v>
      </c>
      <c r="G36" s="113">
        <v>315708.89</v>
      </c>
    </row>
    <row r="37" spans="1:7" s="6" customFormat="1" ht="52.5" customHeight="1">
      <c r="A37" s="110" t="s">
        <v>12</v>
      </c>
      <c r="B37" s="111" t="s">
        <v>618</v>
      </c>
      <c r="C37" s="111" t="s">
        <v>10</v>
      </c>
      <c r="D37" s="111" t="s">
        <v>6</v>
      </c>
      <c r="E37" s="112" t="s">
        <v>103</v>
      </c>
      <c r="F37" s="96" t="s">
        <v>619</v>
      </c>
      <c r="G37" s="113">
        <v>26600</v>
      </c>
    </row>
    <row r="38" spans="1:7" s="6" customFormat="1" ht="84.75" customHeight="1">
      <c r="A38" s="110" t="s">
        <v>258</v>
      </c>
      <c r="B38" s="111" t="s">
        <v>501</v>
      </c>
      <c r="C38" s="111" t="s">
        <v>10</v>
      </c>
      <c r="D38" s="111" t="s">
        <v>259</v>
      </c>
      <c r="E38" s="112" t="s">
        <v>103</v>
      </c>
      <c r="F38" s="96" t="s">
        <v>260</v>
      </c>
      <c r="G38" s="113">
        <v>2165.67</v>
      </c>
    </row>
    <row r="39" spans="1:7" s="94" customFormat="1" ht="33.75" customHeight="1">
      <c r="A39" s="110" t="s">
        <v>12</v>
      </c>
      <c r="B39" s="111" t="s">
        <v>502</v>
      </c>
      <c r="C39" s="111" t="s">
        <v>10</v>
      </c>
      <c r="D39" s="111" t="s">
        <v>6</v>
      </c>
      <c r="E39" s="112" t="s">
        <v>14</v>
      </c>
      <c r="F39" s="96" t="s">
        <v>620</v>
      </c>
      <c r="G39" s="113">
        <v>1761495.2</v>
      </c>
    </row>
    <row r="40" spans="1:7" s="94" customFormat="1" ht="45" customHeight="1">
      <c r="A40" s="114" t="s">
        <v>12</v>
      </c>
      <c r="B40" s="115" t="s">
        <v>621</v>
      </c>
      <c r="C40" s="115" t="s">
        <v>623</v>
      </c>
      <c r="D40" s="115" t="s">
        <v>624</v>
      </c>
      <c r="E40" s="116" t="s">
        <v>622</v>
      </c>
      <c r="F40" s="96" t="s">
        <v>625</v>
      </c>
      <c r="G40" s="113">
        <v>320593.38</v>
      </c>
    </row>
    <row r="41" spans="1:7" s="6" customFormat="1" ht="39.75" customHeight="1">
      <c r="A41" s="114" t="s">
        <v>12</v>
      </c>
      <c r="B41" s="115" t="s">
        <v>503</v>
      </c>
      <c r="C41" s="115" t="s">
        <v>10</v>
      </c>
      <c r="D41" s="115" t="s">
        <v>6</v>
      </c>
      <c r="E41" s="116" t="s">
        <v>14</v>
      </c>
      <c r="F41" s="96" t="s">
        <v>147</v>
      </c>
      <c r="G41" s="113">
        <v>298176.17</v>
      </c>
    </row>
    <row r="42" spans="1:7" s="6" customFormat="1" ht="163.5" customHeight="1">
      <c r="A42" s="110" t="s">
        <v>12</v>
      </c>
      <c r="B42" s="111" t="s">
        <v>504</v>
      </c>
      <c r="C42" s="111" t="s">
        <v>10</v>
      </c>
      <c r="D42" s="111" t="s">
        <v>126</v>
      </c>
      <c r="E42" s="112" t="s">
        <v>14</v>
      </c>
      <c r="F42" s="96" t="s">
        <v>152</v>
      </c>
      <c r="G42" s="113">
        <v>2427929</v>
      </c>
    </row>
    <row r="43" spans="1:7" s="6" customFormat="1" ht="45" customHeight="1">
      <c r="A43" s="114" t="s">
        <v>12</v>
      </c>
      <c r="B43" s="115" t="s">
        <v>626</v>
      </c>
      <c r="C43" s="115" t="s">
        <v>627</v>
      </c>
      <c r="D43" s="115" t="s">
        <v>6</v>
      </c>
      <c r="E43" s="116" t="s">
        <v>622</v>
      </c>
      <c r="F43" s="96" t="s">
        <v>628</v>
      </c>
      <c r="G43" s="113">
        <v>1200000</v>
      </c>
    </row>
    <row r="44" spans="1:7" s="6" customFormat="1" ht="50.25" customHeight="1">
      <c r="A44" s="114" t="s">
        <v>12</v>
      </c>
      <c r="B44" s="115" t="s">
        <v>505</v>
      </c>
      <c r="C44" s="115" t="s">
        <v>10</v>
      </c>
      <c r="D44" s="115" t="s">
        <v>629</v>
      </c>
      <c r="E44" s="116" t="s">
        <v>622</v>
      </c>
      <c r="F44" s="96" t="s">
        <v>630</v>
      </c>
      <c r="G44" s="113">
        <v>371000</v>
      </c>
    </row>
    <row r="45" spans="1:7" s="6" customFormat="1" ht="50.25" customHeight="1">
      <c r="A45" s="114" t="s">
        <v>12</v>
      </c>
      <c r="B45" s="115" t="s">
        <v>505</v>
      </c>
      <c r="C45" s="115" t="s">
        <v>10</v>
      </c>
      <c r="D45" s="115" t="s">
        <v>631</v>
      </c>
      <c r="E45" s="116" t="s">
        <v>622</v>
      </c>
      <c r="F45" s="96" t="s">
        <v>632</v>
      </c>
      <c r="G45" s="113">
        <v>40525.57</v>
      </c>
    </row>
    <row r="46" spans="1:7" s="6" customFormat="1" ht="42.75" customHeight="1">
      <c r="A46" s="114" t="s">
        <v>12</v>
      </c>
      <c r="B46" s="115" t="s">
        <v>505</v>
      </c>
      <c r="C46" s="115" t="s">
        <v>10</v>
      </c>
      <c r="D46" s="115" t="s">
        <v>633</v>
      </c>
      <c r="E46" s="116" t="s">
        <v>14</v>
      </c>
      <c r="F46" s="96" t="s">
        <v>634</v>
      </c>
      <c r="G46" s="113">
        <v>399000</v>
      </c>
    </row>
    <row r="47" spans="1:7" s="6" customFormat="1" ht="60" customHeight="1">
      <c r="A47" s="114" t="s">
        <v>12</v>
      </c>
      <c r="B47" s="115" t="s">
        <v>505</v>
      </c>
      <c r="C47" s="115" t="s">
        <v>10</v>
      </c>
      <c r="D47" s="115" t="s">
        <v>488</v>
      </c>
      <c r="E47" s="116" t="s">
        <v>14</v>
      </c>
      <c r="F47" s="96" t="s">
        <v>489</v>
      </c>
      <c r="G47" s="113">
        <v>475037.7</v>
      </c>
    </row>
    <row r="48" spans="1:7" s="6" customFormat="1" ht="64.5" customHeight="1">
      <c r="A48" s="110" t="s">
        <v>12</v>
      </c>
      <c r="B48" s="111" t="s">
        <v>635</v>
      </c>
      <c r="C48" s="111" t="s">
        <v>10</v>
      </c>
      <c r="D48" s="111" t="s">
        <v>631</v>
      </c>
      <c r="E48" s="112" t="s">
        <v>13</v>
      </c>
      <c r="F48" s="96" t="s">
        <v>636</v>
      </c>
      <c r="G48" s="113">
        <v>20062.17</v>
      </c>
    </row>
    <row r="49" spans="1:7" s="94" customFormat="1" ht="72">
      <c r="A49" s="110" t="s">
        <v>12</v>
      </c>
      <c r="B49" s="111" t="s">
        <v>506</v>
      </c>
      <c r="C49" s="111" t="s">
        <v>10</v>
      </c>
      <c r="D49" s="111" t="s">
        <v>490</v>
      </c>
      <c r="E49" s="112" t="s">
        <v>14</v>
      </c>
      <c r="F49" s="98" t="s">
        <v>613</v>
      </c>
      <c r="G49" s="113">
        <v>4887.92</v>
      </c>
    </row>
    <row r="50" spans="1:7" s="6" customFormat="1" ht="27.75" customHeight="1">
      <c r="A50" s="97"/>
      <c r="B50" s="97"/>
      <c r="C50" s="97"/>
      <c r="D50" s="97"/>
      <c r="E50" s="97"/>
      <c r="F50" s="149" t="s">
        <v>637</v>
      </c>
      <c r="G50" s="99">
        <f>SUM(G13:G49)</f>
        <v>148260680.99999988</v>
      </c>
    </row>
    <row r="51" spans="1:7" s="6" customFormat="1" ht="12.75">
      <c r="A51" s="1"/>
      <c r="B51" s="1"/>
      <c r="C51" s="1"/>
      <c r="D51" s="1"/>
      <c r="E51" s="1"/>
      <c r="F51" s="1"/>
      <c r="G51" s="2"/>
    </row>
    <row r="52" spans="1:7" s="6" customFormat="1" ht="12.75">
      <c r="A52" s="1"/>
      <c r="B52" s="1"/>
      <c r="C52" s="1"/>
      <c r="D52" s="1"/>
      <c r="E52" s="1"/>
      <c r="F52" s="1"/>
      <c r="G52" s="2"/>
    </row>
    <row r="53" spans="1:7" s="6" customFormat="1" ht="12.75">
      <c r="A53" s="1"/>
      <c r="B53" s="1"/>
      <c r="C53" s="1"/>
      <c r="D53" s="1"/>
      <c r="E53" s="1"/>
      <c r="F53" s="1"/>
      <c r="G53" s="2"/>
    </row>
    <row r="54" spans="1:7" s="6" customFormat="1" ht="12.75">
      <c r="A54" s="1"/>
      <c r="B54" s="1"/>
      <c r="C54" s="1"/>
      <c r="D54" s="1"/>
      <c r="E54" s="1"/>
      <c r="F54" s="1"/>
      <c r="G54" s="2"/>
    </row>
  </sheetData>
  <sheetProtection/>
  <mergeCells count="9">
    <mergeCell ref="F5:G5"/>
    <mergeCell ref="F2:G2"/>
    <mergeCell ref="F3:G3"/>
    <mergeCell ref="F4:G4"/>
    <mergeCell ref="A12:E12"/>
    <mergeCell ref="A7:G7"/>
    <mergeCell ref="A8:G8"/>
    <mergeCell ref="A9:G9"/>
    <mergeCell ref="A11:E11"/>
  </mergeCells>
  <printOptions/>
  <pageMargins left="0.5905511811023623" right="0.1968503937007874" top="0.4330708661417323" bottom="0.3937007874015748" header="0.35433070866141736" footer="0.15748031496062992"/>
  <pageSetup fitToHeight="10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99"/>
  <sheetViews>
    <sheetView zoomScalePageLayoutView="0" workbookViewId="0" topLeftCell="A4">
      <selection activeCell="D13" sqref="D13"/>
    </sheetView>
  </sheetViews>
  <sheetFormatPr defaultColWidth="9.140625" defaultRowHeight="12.75"/>
  <cols>
    <col min="1" max="1" width="45.140625" style="6" customWidth="1"/>
    <col min="2" max="2" width="27.421875" style="6" customWidth="1"/>
    <col min="3" max="3" width="16.8515625" style="6" customWidth="1"/>
    <col min="4" max="4" width="18.00390625" style="6" customWidth="1"/>
    <col min="5" max="5" width="17.8515625" style="6" customWidth="1"/>
    <col min="6" max="6" width="7.00390625" style="6" customWidth="1"/>
    <col min="7" max="193" width="9.140625" style="6" customWidth="1"/>
    <col min="194" max="194" width="24.8515625" style="6" customWidth="1"/>
    <col min="195" max="195" width="0" style="6" hidden="1" customWidth="1"/>
    <col min="196" max="196" width="5.28125" style="6" customWidth="1"/>
    <col min="197" max="198" width="6.421875" style="6" customWidth="1"/>
    <col min="199" max="199" width="8.140625" style="6" customWidth="1"/>
    <col min="200" max="201" width="7.57421875" style="6" customWidth="1"/>
    <col min="202" max="202" width="12.8515625" style="6" customWidth="1"/>
    <col min="203" max="203" width="14.8515625" style="6" customWidth="1"/>
    <col min="204" max="204" width="11.421875" style="6" customWidth="1"/>
    <col min="205" max="16384" width="9.140625" style="6" customWidth="1"/>
  </cols>
  <sheetData>
    <row r="1" spans="1:250" ht="15.75">
      <c r="A1" s="9"/>
      <c r="B1" s="1"/>
      <c r="D1" s="187" t="s">
        <v>19</v>
      </c>
      <c r="E1" s="187"/>
      <c r="F1" s="2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</row>
    <row r="2" spans="1:250" ht="49.5" customHeight="1">
      <c r="A2" s="9"/>
      <c r="B2" s="125"/>
      <c r="D2" s="188" t="s">
        <v>1</v>
      </c>
      <c r="E2" s="188"/>
      <c r="F2" s="24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</row>
    <row r="3" spans="1:250" ht="18" customHeight="1">
      <c r="A3" s="9"/>
      <c r="B3" s="1"/>
      <c r="D3" s="187" t="s">
        <v>672</v>
      </c>
      <c r="E3" s="187"/>
      <c r="F3" s="2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</row>
    <row r="5" spans="1:250" ht="16.5" customHeight="1">
      <c r="A5" s="186" t="s">
        <v>21</v>
      </c>
      <c r="B5" s="186"/>
      <c r="C5" s="186"/>
      <c r="D5" s="186"/>
      <c r="E5" s="186"/>
      <c r="F5" s="6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ht="16.5" customHeight="1">
      <c r="A6" s="186" t="s">
        <v>3</v>
      </c>
      <c r="B6" s="186"/>
      <c r="C6" s="186"/>
      <c r="D6" s="186"/>
      <c r="E6" s="186"/>
      <c r="F6" s="6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250" ht="16.5" customHeight="1">
      <c r="A7" s="186" t="s">
        <v>638</v>
      </c>
      <c r="B7" s="186"/>
      <c r="C7" s="186"/>
      <c r="D7" s="186"/>
      <c r="E7" s="186"/>
      <c r="F7" s="64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9" spans="1:5" ht="12.75">
      <c r="A9" s="182" t="s">
        <v>261</v>
      </c>
      <c r="B9" s="182" t="s">
        <v>262</v>
      </c>
      <c r="C9" s="184" t="s">
        <v>263</v>
      </c>
      <c r="D9" s="184" t="s">
        <v>2</v>
      </c>
      <c r="E9" s="182" t="s">
        <v>149</v>
      </c>
    </row>
    <row r="10" spans="1:5" ht="12.75">
      <c r="A10" s="183"/>
      <c r="B10" s="183"/>
      <c r="C10" s="185"/>
      <c r="D10" s="185"/>
      <c r="E10" s="183"/>
    </row>
    <row r="11" spans="1:5" ht="25.5" customHeight="1">
      <c r="A11" s="183"/>
      <c r="B11" s="183"/>
      <c r="C11" s="185"/>
      <c r="D11" s="185"/>
      <c r="E11" s="183"/>
    </row>
    <row r="12" spans="1:5" ht="13.5" thickBot="1">
      <c r="A12" s="151">
        <v>1</v>
      </c>
      <c r="B12" s="152">
        <v>2</v>
      </c>
      <c r="C12" s="153" t="s">
        <v>15</v>
      </c>
      <c r="D12" s="153" t="s">
        <v>24</v>
      </c>
      <c r="E12" s="153" t="s">
        <v>25</v>
      </c>
    </row>
    <row r="13" spans="1:5" s="150" customFormat="1" ht="12.75">
      <c r="A13" s="154" t="s">
        <v>26</v>
      </c>
      <c r="B13" s="155" t="s">
        <v>264</v>
      </c>
      <c r="C13" s="156">
        <v>140579086.31</v>
      </c>
      <c r="D13" s="156">
        <v>139206621.05</v>
      </c>
      <c r="E13" s="157">
        <v>1372465.26</v>
      </c>
    </row>
    <row r="14" spans="1:5" ht="12.75">
      <c r="A14" s="158" t="s">
        <v>27</v>
      </c>
      <c r="B14" s="159"/>
      <c r="C14" s="160"/>
      <c r="D14" s="160"/>
      <c r="E14" s="161"/>
    </row>
    <row r="15" spans="1:5" ht="12.75">
      <c r="A15" s="162" t="s">
        <v>265</v>
      </c>
      <c r="B15" s="163" t="s">
        <v>266</v>
      </c>
      <c r="C15" s="164">
        <v>26274867.14</v>
      </c>
      <c r="D15" s="164">
        <v>25834702.590000004</v>
      </c>
      <c r="E15" s="165">
        <v>440164.55</v>
      </c>
    </row>
    <row r="16" spans="1:5" ht="51">
      <c r="A16" s="162" t="s">
        <v>267</v>
      </c>
      <c r="B16" s="163" t="s">
        <v>268</v>
      </c>
      <c r="C16" s="164">
        <v>1931004</v>
      </c>
      <c r="D16" s="164">
        <v>1931004</v>
      </c>
      <c r="E16" s="165">
        <v>0</v>
      </c>
    </row>
    <row r="17" spans="1:5" ht="25.5">
      <c r="A17" s="162" t="s">
        <v>269</v>
      </c>
      <c r="B17" s="163" t="s">
        <v>270</v>
      </c>
      <c r="C17" s="164">
        <v>1931004</v>
      </c>
      <c r="D17" s="164">
        <v>1931004</v>
      </c>
      <c r="E17" s="165">
        <v>0</v>
      </c>
    </row>
    <row r="18" spans="1:5" ht="51">
      <c r="A18" s="162" t="s">
        <v>507</v>
      </c>
      <c r="B18" s="163" t="s">
        <v>508</v>
      </c>
      <c r="C18" s="164">
        <v>1931004</v>
      </c>
      <c r="D18" s="164">
        <v>1931004</v>
      </c>
      <c r="E18" s="165">
        <v>0</v>
      </c>
    </row>
    <row r="19" spans="1:5" ht="51">
      <c r="A19" s="162" t="s">
        <v>271</v>
      </c>
      <c r="B19" s="163" t="s">
        <v>272</v>
      </c>
      <c r="C19" s="164">
        <v>11288806.16</v>
      </c>
      <c r="D19" s="164">
        <v>11214801.610000001</v>
      </c>
      <c r="E19" s="165">
        <v>74004.55</v>
      </c>
    </row>
    <row r="20" spans="1:5" ht="12.75">
      <c r="A20" s="162" t="s">
        <v>273</v>
      </c>
      <c r="B20" s="163" t="s">
        <v>274</v>
      </c>
      <c r="C20" s="164">
        <v>10091525.1</v>
      </c>
      <c r="D20" s="164">
        <v>10017520.55</v>
      </c>
      <c r="E20" s="165">
        <v>74004.55</v>
      </c>
    </row>
    <row r="21" spans="1:5" ht="25.5">
      <c r="A21" s="162" t="s">
        <v>509</v>
      </c>
      <c r="B21" s="163" t="s">
        <v>510</v>
      </c>
      <c r="C21" s="164">
        <v>6157317.47</v>
      </c>
      <c r="D21" s="164">
        <v>6157317.47</v>
      </c>
      <c r="E21" s="165">
        <v>0</v>
      </c>
    </row>
    <row r="22" spans="1:5" ht="38.25">
      <c r="A22" s="162" t="s">
        <v>533</v>
      </c>
      <c r="B22" s="163" t="s">
        <v>639</v>
      </c>
      <c r="C22" s="164">
        <v>275.81</v>
      </c>
      <c r="D22" s="164">
        <v>275.81</v>
      </c>
      <c r="E22" s="165">
        <v>0</v>
      </c>
    </row>
    <row r="23" spans="1:5" ht="51">
      <c r="A23" s="162" t="s">
        <v>511</v>
      </c>
      <c r="B23" s="163" t="s">
        <v>512</v>
      </c>
      <c r="C23" s="164">
        <v>1808322</v>
      </c>
      <c r="D23" s="164">
        <v>1808322</v>
      </c>
      <c r="E23" s="165">
        <v>0</v>
      </c>
    </row>
    <row r="24" spans="1:5" ht="12.75">
      <c r="A24" s="162" t="s">
        <v>513</v>
      </c>
      <c r="B24" s="163" t="s">
        <v>514</v>
      </c>
      <c r="C24" s="164">
        <v>2122495.53</v>
      </c>
      <c r="D24" s="164">
        <v>2048490.98</v>
      </c>
      <c r="E24" s="165">
        <v>74004.55</v>
      </c>
    </row>
    <row r="25" spans="1:5" ht="12.75">
      <c r="A25" s="162" t="s">
        <v>515</v>
      </c>
      <c r="B25" s="163" t="s">
        <v>516</v>
      </c>
      <c r="C25" s="164">
        <v>3114.29</v>
      </c>
      <c r="D25" s="164">
        <v>3114.29</v>
      </c>
      <c r="E25" s="165">
        <v>0</v>
      </c>
    </row>
    <row r="26" spans="1:5" ht="38.25">
      <c r="A26" s="162" t="s">
        <v>275</v>
      </c>
      <c r="B26" s="163" t="s">
        <v>276</v>
      </c>
      <c r="C26" s="164">
        <v>1197281.06</v>
      </c>
      <c r="D26" s="164">
        <v>1197281.06</v>
      </c>
      <c r="E26" s="165">
        <v>0</v>
      </c>
    </row>
    <row r="27" spans="1:5" ht="25.5">
      <c r="A27" s="162" t="s">
        <v>509</v>
      </c>
      <c r="B27" s="163" t="s">
        <v>517</v>
      </c>
      <c r="C27" s="164">
        <v>955341.5</v>
      </c>
      <c r="D27" s="164">
        <v>955341.5</v>
      </c>
      <c r="E27" s="165">
        <v>0</v>
      </c>
    </row>
    <row r="28" spans="1:5" ht="51">
      <c r="A28" s="162" t="s">
        <v>511</v>
      </c>
      <c r="B28" s="163" t="s">
        <v>518</v>
      </c>
      <c r="C28" s="164">
        <v>241939.56</v>
      </c>
      <c r="D28" s="164">
        <v>241939.56</v>
      </c>
      <c r="E28" s="165">
        <v>0</v>
      </c>
    </row>
    <row r="29" spans="1:5" ht="12.75">
      <c r="A29" s="162" t="s">
        <v>277</v>
      </c>
      <c r="B29" s="163" t="s">
        <v>278</v>
      </c>
      <c r="C29" s="164">
        <v>366160</v>
      </c>
      <c r="D29" s="164">
        <v>0</v>
      </c>
      <c r="E29" s="165">
        <v>366160</v>
      </c>
    </row>
    <row r="30" spans="1:5" ht="12.75">
      <c r="A30" s="162" t="s">
        <v>279</v>
      </c>
      <c r="B30" s="163" t="s">
        <v>280</v>
      </c>
      <c r="C30" s="164">
        <v>366160</v>
      </c>
      <c r="D30" s="164">
        <v>0</v>
      </c>
      <c r="E30" s="165">
        <v>366160</v>
      </c>
    </row>
    <row r="31" spans="1:5" ht="12.75">
      <c r="A31" s="162" t="s">
        <v>281</v>
      </c>
      <c r="B31" s="163" t="s">
        <v>282</v>
      </c>
      <c r="C31" s="164">
        <v>366160</v>
      </c>
      <c r="D31" s="164">
        <v>0</v>
      </c>
      <c r="E31" s="165">
        <v>366160</v>
      </c>
    </row>
    <row r="32" spans="1:5" ht="12.75">
      <c r="A32" s="162" t="s">
        <v>283</v>
      </c>
      <c r="B32" s="163" t="s">
        <v>284</v>
      </c>
      <c r="C32" s="164">
        <v>12688896.98</v>
      </c>
      <c r="D32" s="164">
        <v>12688896.98</v>
      </c>
      <c r="E32" s="165">
        <v>0</v>
      </c>
    </row>
    <row r="33" spans="1:5" ht="38.25">
      <c r="A33" s="162" t="s">
        <v>286</v>
      </c>
      <c r="B33" s="163" t="s">
        <v>287</v>
      </c>
      <c r="C33" s="164">
        <v>7369131.33</v>
      </c>
      <c r="D33" s="164">
        <v>7369131.33</v>
      </c>
      <c r="E33" s="165">
        <v>0</v>
      </c>
    </row>
    <row r="34" spans="1:5" ht="25.5">
      <c r="A34" s="162" t="s">
        <v>509</v>
      </c>
      <c r="B34" s="163" t="s">
        <v>519</v>
      </c>
      <c r="C34" s="164">
        <v>5703678.83</v>
      </c>
      <c r="D34" s="164">
        <v>5703678.83</v>
      </c>
      <c r="E34" s="165">
        <v>0</v>
      </c>
    </row>
    <row r="35" spans="1:5" ht="51">
      <c r="A35" s="162" t="s">
        <v>511</v>
      </c>
      <c r="B35" s="163" t="s">
        <v>520</v>
      </c>
      <c r="C35" s="164">
        <v>1628592.5</v>
      </c>
      <c r="D35" s="164">
        <v>1628592.5</v>
      </c>
      <c r="E35" s="165">
        <v>0</v>
      </c>
    </row>
    <row r="36" spans="1:5" ht="12.75">
      <c r="A36" s="162" t="s">
        <v>513</v>
      </c>
      <c r="B36" s="163" t="s">
        <v>521</v>
      </c>
      <c r="C36" s="164">
        <v>36860</v>
      </c>
      <c r="D36" s="164">
        <v>36860</v>
      </c>
      <c r="E36" s="165">
        <v>0</v>
      </c>
    </row>
    <row r="37" spans="1:5" ht="38.25">
      <c r="A37" s="162" t="s">
        <v>288</v>
      </c>
      <c r="B37" s="163" t="s">
        <v>289</v>
      </c>
      <c r="C37" s="164">
        <v>429462.32</v>
      </c>
      <c r="D37" s="164">
        <v>429462.32</v>
      </c>
      <c r="E37" s="165">
        <v>0</v>
      </c>
    </row>
    <row r="38" spans="1:5" ht="12.75">
      <c r="A38" s="162" t="s">
        <v>513</v>
      </c>
      <c r="B38" s="163" t="s">
        <v>522</v>
      </c>
      <c r="C38" s="164">
        <v>429462.32</v>
      </c>
      <c r="D38" s="164">
        <v>429462.32</v>
      </c>
      <c r="E38" s="165">
        <v>0</v>
      </c>
    </row>
    <row r="39" spans="1:5" ht="12.75">
      <c r="A39" s="162" t="s">
        <v>290</v>
      </c>
      <c r="B39" s="163" t="s">
        <v>291</v>
      </c>
      <c r="C39" s="164">
        <v>1007199.25</v>
      </c>
      <c r="D39" s="164">
        <v>1007199.25</v>
      </c>
      <c r="E39" s="165">
        <v>0</v>
      </c>
    </row>
    <row r="40" spans="1:5" ht="12.75">
      <c r="A40" s="162" t="s">
        <v>513</v>
      </c>
      <c r="B40" s="163" t="s">
        <v>523</v>
      </c>
      <c r="C40" s="164">
        <v>1007199.25</v>
      </c>
      <c r="D40" s="164">
        <v>1007199.25</v>
      </c>
      <c r="E40" s="165">
        <v>0</v>
      </c>
    </row>
    <row r="41" spans="1:5" ht="12.75">
      <c r="A41" s="162" t="s">
        <v>292</v>
      </c>
      <c r="B41" s="163" t="s">
        <v>293</v>
      </c>
      <c r="C41" s="164">
        <v>233362.2</v>
      </c>
      <c r="D41" s="164">
        <v>233362.2</v>
      </c>
      <c r="E41" s="165">
        <v>0</v>
      </c>
    </row>
    <row r="42" spans="1:5" ht="12.75">
      <c r="A42" s="162" t="s">
        <v>513</v>
      </c>
      <c r="B42" s="163" t="s">
        <v>524</v>
      </c>
      <c r="C42" s="164">
        <v>233362.2</v>
      </c>
      <c r="D42" s="164">
        <v>233362.2</v>
      </c>
      <c r="E42" s="165">
        <v>0</v>
      </c>
    </row>
    <row r="43" spans="1:5" ht="12.75">
      <c r="A43" s="162" t="s">
        <v>163</v>
      </c>
      <c r="B43" s="163" t="s">
        <v>294</v>
      </c>
      <c r="C43" s="164">
        <v>237943.71</v>
      </c>
      <c r="D43" s="164">
        <v>237943.71</v>
      </c>
      <c r="E43" s="165">
        <v>0</v>
      </c>
    </row>
    <row r="44" spans="1:5" ht="12.75">
      <c r="A44" s="162" t="s">
        <v>513</v>
      </c>
      <c r="B44" s="163" t="s">
        <v>525</v>
      </c>
      <c r="C44" s="164">
        <v>237943.71</v>
      </c>
      <c r="D44" s="164">
        <v>237943.71</v>
      </c>
      <c r="E44" s="165">
        <v>0</v>
      </c>
    </row>
    <row r="45" spans="1:5" ht="12.75">
      <c r="A45" s="162" t="s">
        <v>295</v>
      </c>
      <c r="B45" s="163" t="s">
        <v>296</v>
      </c>
      <c r="C45" s="164">
        <v>1976283.85</v>
      </c>
      <c r="D45" s="164">
        <v>1976283.85</v>
      </c>
      <c r="E45" s="165">
        <v>0</v>
      </c>
    </row>
    <row r="46" spans="1:5" ht="12.75">
      <c r="A46" s="162" t="s">
        <v>513</v>
      </c>
      <c r="B46" s="163" t="s">
        <v>526</v>
      </c>
      <c r="C46" s="164">
        <v>1976283.85</v>
      </c>
      <c r="D46" s="164">
        <v>1976283.85</v>
      </c>
      <c r="E46" s="165">
        <v>0</v>
      </c>
    </row>
    <row r="47" spans="1:5" ht="25.5">
      <c r="A47" s="162" t="s">
        <v>190</v>
      </c>
      <c r="B47" s="163" t="s">
        <v>297</v>
      </c>
      <c r="C47" s="164">
        <v>509636</v>
      </c>
      <c r="D47" s="164">
        <v>509636</v>
      </c>
      <c r="E47" s="165">
        <v>0</v>
      </c>
    </row>
    <row r="48" spans="1:5" ht="12.75">
      <c r="A48" s="162" t="s">
        <v>513</v>
      </c>
      <c r="B48" s="163" t="s">
        <v>527</v>
      </c>
      <c r="C48" s="164">
        <v>509636</v>
      </c>
      <c r="D48" s="164">
        <v>509636</v>
      </c>
      <c r="E48" s="165">
        <v>0</v>
      </c>
    </row>
    <row r="49" spans="1:5" ht="12.75">
      <c r="A49" s="162" t="s">
        <v>298</v>
      </c>
      <c r="B49" s="163" t="s">
        <v>299</v>
      </c>
      <c r="C49" s="164">
        <v>567138.32</v>
      </c>
      <c r="D49" s="164">
        <v>567138.32</v>
      </c>
      <c r="E49" s="165">
        <v>0</v>
      </c>
    </row>
    <row r="50" spans="1:5" ht="12.75">
      <c r="A50" s="162" t="s">
        <v>513</v>
      </c>
      <c r="B50" s="163" t="s">
        <v>528</v>
      </c>
      <c r="C50" s="164">
        <v>156091</v>
      </c>
      <c r="D50" s="164">
        <v>156091</v>
      </c>
      <c r="E50" s="165">
        <v>0</v>
      </c>
    </row>
    <row r="51" spans="1:5" ht="38.25">
      <c r="A51" s="162" t="s">
        <v>529</v>
      </c>
      <c r="B51" s="163" t="s">
        <v>530</v>
      </c>
      <c r="C51" s="164">
        <v>369050</v>
      </c>
      <c r="D51" s="164">
        <v>369050</v>
      </c>
      <c r="E51" s="165">
        <v>0</v>
      </c>
    </row>
    <row r="52" spans="1:5" ht="12.75">
      <c r="A52" s="162" t="s">
        <v>515</v>
      </c>
      <c r="B52" s="163" t="s">
        <v>531</v>
      </c>
      <c r="C52" s="164">
        <v>41997.32</v>
      </c>
      <c r="D52" s="164">
        <v>41997.32</v>
      </c>
      <c r="E52" s="165">
        <v>0</v>
      </c>
    </row>
    <row r="53" spans="1:5" ht="25.5">
      <c r="A53" s="162" t="s">
        <v>640</v>
      </c>
      <c r="B53" s="163" t="s">
        <v>641</v>
      </c>
      <c r="C53" s="164">
        <v>358740</v>
      </c>
      <c r="D53" s="164">
        <v>358740</v>
      </c>
      <c r="E53" s="165">
        <v>0</v>
      </c>
    </row>
    <row r="54" spans="1:5" ht="25.5">
      <c r="A54" s="162" t="s">
        <v>509</v>
      </c>
      <c r="B54" s="163" t="s">
        <v>642</v>
      </c>
      <c r="C54" s="164">
        <v>284000</v>
      </c>
      <c r="D54" s="164">
        <v>284000</v>
      </c>
      <c r="E54" s="165">
        <v>0</v>
      </c>
    </row>
    <row r="55" spans="1:5" ht="51">
      <c r="A55" s="162" t="s">
        <v>511</v>
      </c>
      <c r="B55" s="163" t="s">
        <v>643</v>
      </c>
      <c r="C55" s="164">
        <v>74740</v>
      </c>
      <c r="D55" s="164">
        <v>74740</v>
      </c>
      <c r="E55" s="165">
        <v>0</v>
      </c>
    </row>
    <row r="56" spans="1:5" ht="12.75">
      <c r="A56" s="162" t="s">
        <v>301</v>
      </c>
      <c r="B56" s="163" t="s">
        <v>302</v>
      </c>
      <c r="C56" s="164">
        <v>343187</v>
      </c>
      <c r="D56" s="164">
        <v>298176.17</v>
      </c>
      <c r="E56" s="165">
        <v>45010.83</v>
      </c>
    </row>
    <row r="57" spans="1:5" ht="12.75">
      <c r="A57" s="162" t="s">
        <v>303</v>
      </c>
      <c r="B57" s="163" t="s">
        <v>304</v>
      </c>
      <c r="C57" s="164">
        <v>343187</v>
      </c>
      <c r="D57" s="164">
        <v>298176.17</v>
      </c>
      <c r="E57" s="165">
        <v>45010.83</v>
      </c>
    </row>
    <row r="58" spans="1:5" ht="25.5">
      <c r="A58" s="162" t="s">
        <v>305</v>
      </c>
      <c r="B58" s="163" t="s">
        <v>306</v>
      </c>
      <c r="C58" s="164">
        <v>343187</v>
      </c>
      <c r="D58" s="164">
        <v>298176.17</v>
      </c>
      <c r="E58" s="165">
        <v>45010.83</v>
      </c>
    </row>
    <row r="59" spans="1:5" ht="25.5">
      <c r="A59" s="162" t="s">
        <v>509</v>
      </c>
      <c r="B59" s="163" t="s">
        <v>532</v>
      </c>
      <c r="C59" s="164">
        <v>224534.6</v>
      </c>
      <c r="D59" s="164">
        <v>224534.6</v>
      </c>
      <c r="E59" s="165">
        <v>0</v>
      </c>
    </row>
    <row r="60" spans="1:5" ht="38.25">
      <c r="A60" s="162" t="s">
        <v>533</v>
      </c>
      <c r="B60" s="163" t="s">
        <v>534</v>
      </c>
      <c r="C60" s="164">
        <v>5000</v>
      </c>
      <c r="D60" s="164">
        <v>3564</v>
      </c>
      <c r="E60" s="165">
        <v>1436</v>
      </c>
    </row>
    <row r="61" spans="1:5" ht="51">
      <c r="A61" s="162" t="s">
        <v>511</v>
      </c>
      <c r="B61" s="163" t="s">
        <v>535</v>
      </c>
      <c r="C61" s="164">
        <v>66602</v>
      </c>
      <c r="D61" s="164">
        <v>65581.88</v>
      </c>
      <c r="E61" s="165">
        <v>1020.12</v>
      </c>
    </row>
    <row r="62" spans="1:5" ht="12.75">
      <c r="A62" s="162" t="s">
        <v>513</v>
      </c>
      <c r="B62" s="163" t="s">
        <v>536</v>
      </c>
      <c r="C62" s="164">
        <v>47050.4</v>
      </c>
      <c r="D62" s="164">
        <v>4495.69</v>
      </c>
      <c r="E62" s="165">
        <v>42554.71</v>
      </c>
    </row>
    <row r="63" spans="1:5" ht="25.5">
      <c r="A63" s="162" t="s">
        <v>307</v>
      </c>
      <c r="B63" s="163" t="s">
        <v>308</v>
      </c>
      <c r="C63" s="164">
        <v>3340703.15</v>
      </c>
      <c r="D63" s="164">
        <v>3317187.15</v>
      </c>
      <c r="E63" s="165">
        <v>23516</v>
      </c>
    </row>
    <row r="64" spans="1:5" ht="38.25">
      <c r="A64" s="162" t="s">
        <v>309</v>
      </c>
      <c r="B64" s="163" t="s">
        <v>310</v>
      </c>
      <c r="C64" s="164">
        <v>2611134.66</v>
      </c>
      <c r="D64" s="164">
        <v>2611134.66</v>
      </c>
      <c r="E64" s="165">
        <v>0</v>
      </c>
    </row>
    <row r="65" spans="1:5" ht="12.75">
      <c r="A65" s="162" t="s">
        <v>279</v>
      </c>
      <c r="B65" s="163" t="s">
        <v>644</v>
      </c>
      <c r="C65" s="164">
        <v>33840</v>
      </c>
      <c r="D65" s="164">
        <v>33840</v>
      </c>
      <c r="E65" s="165">
        <v>0</v>
      </c>
    </row>
    <row r="66" spans="1:5" ht="12.75">
      <c r="A66" s="162" t="s">
        <v>300</v>
      </c>
      <c r="B66" s="163" t="s">
        <v>645</v>
      </c>
      <c r="C66" s="164">
        <v>33840</v>
      </c>
      <c r="D66" s="164">
        <v>33840</v>
      </c>
      <c r="E66" s="165">
        <v>0</v>
      </c>
    </row>
    <row r="67" spans="1:5" ht="12.75">
      <c r="A67" s="162" t="s">
        <v>176</v>
      </c>
      <c r="B67" s="163" t="s">
        <v>311</v>
      </c>
      <c r="C67" s="164">
        <v>1651405.81</v>
      </c>
      <c r="D67" s="164">
        <v>1651405.81</v>
      </c>
      <c r="E67" s="165">
        <v>0</v>
      </c>
    </row>
    <row r="68" spans="1:5" ht="25.5">
      <c r="A68" s="162" t="s">
        <v>509</v>
      </c>
      <c r="B68" s="163" t="s">
        <v>537</v>
      </c>
      <c r="C68" s="164">
        <v>1272604.32</v>
      </c>
      <c r="D68" s="164">
        <v>1272604.32</v>
      </c>
      <c r="E68" s="165">
        <v>0</v>
      </c>
    </row>
    <row r="69" spans="1:5" ht="51">
      <c r="A69" s="162" t="s">
        <v>511</v>
      </c>
      <c r="B69" s="163" t="s">
        <v>538</v>
      </c>
      <c r="C69" s="164">
        <v>378801.49</v>
      </c>
      <c r="D69" s="164">
        <v>378801.49</v>
      </c>
      <c r="E69" s="165">
        <v>0</v>
      </c>
    </row>
    <row r="70" spans="1:5" ht="12.75">
      <c r="A70" s="162" t="s">
        <v>177</v>
      </c>
      <c r="B70" s="163" t="s">
        <v>312</v>
      </c>
      <c r="C70" s="164">
        <v>228010</v>
      </c>
      <c r="D70" s="164">
        <v>228010</v>
      </c>
      <c r="E70" s="165">
        <v>0</v>
      </c>
    </row>
    <row r="71" spans="1:5" ht="51">
      <c r="A71" s="162" t="s">
        <v>507</v>
      </c>
      <c r="B71" s="163" t="s">
        <v>539</v>
      </c>
      <c r="C71" s="164">
        <v>168800</v>
      </c>
      <c r="D71" s="164">
        <v>168800</v>
      </c>
      <c r="E71" s="165">
        <v>0</v>
      </c>
    </row>
    <row r="72" spans="1:5" ht="12.75">
      <c r="A72" s="162" t="s">
        <v>513</v>
      </c>
      <c r="B72" s="163" t="s">
        <v>540</v>
      </c>
      <c r="C72" s="164">
        <v>59210</v>
      </c>
      <c r="D72" s="164">
        <v>59210</v>
      </c>
      <c r="E72" s="165">
        <v>0</v>
      </c>
    </row>
    <row r="73" spans="1:5" ht="25.5">
      <c r="A73" s="162" t="s">
        <v>180</v>
      </c>
      <c r="B73" s="163" t="s">
        <v>313</v>
      </c>
      <c r="C73" s="164">
        <v>352020</v>
      </c>
      <c r="D73" s="164">
        <v>352020</v>
      </c>
      <c r="E73" s="165">
        <v>0</v>
      </c>
    </row>
    <row r="74" spans="1:5" ht="12.75">
      <c r="A74" s="162" t="s">
        <v>513</v>
      </c>
      <c r="B74" s="163" t="s">
        <v>541</v>
      </c>
      <c r="C74" s="164">
        <v>352020</v>
      </c>
      <c r="D74" s="164">
        <v>352020</v>
      </c>
      <c r="E74" s="165">
        <v>0</v>
      </c>
    </row>
    <row r="75" spans="1:5" ht="25.5">
      <c r="A75" s="162" t="s">
        <v>181</v>
      </c>
      <c r="B75" s="163" t="s">
        <v>314</v>
      </c>
      <c r="C75" s="164">
        <v>345858.85</v>
      </c>
      <c r="D75" s="164">
        <v>345858.85</v>
      </c>
      <c r="E75" s="165">
        <v>0</v>
      </c>
    </row>
    <row r="76" spans="1:5" ht="51">
      <c r="A76" s="162" t="s">
        <v>507</v>
      </c>
      <c r="B76" s="163" t="s">
        <v>542</v>
      </c>
      <c r="C76" s="164">
        <v>345858.85</v>
      </c>
      <c r="D76" s="164">
        <v>345858.85</v>
      </c>
      <c r="E76" s="165">
        <v>0</v>
      </c>
    </row>
    <row r="77" spans="1:5" ht="12.75">
      <c r="A77" s="162" t="s">
        <v>315</v>
      </c>
      <c r="B77" s="163" t="s">
        <v>316</v>
      </c>
      <c r="C77" s="164">
        <v>729568.49</v>
      </c>
      <c r="D77" s="164">
        <v>706052.49</v>
      </c>
      <c r="E77" s="165">
        <v>23516</v>
      </c>
    </row>
    <row r="78" spans="1:5" ht="25.5">
      <c r="A78" s="162" t="s">
        <v>317</v>
      </c>
      <c r="B78" s="163" t="s">
        <v>318</v>
      </c>
      <c r="C78" s="164">
        <v>729568.49</v>
      </c>
      <c r="D78" s="164">
        <v>706052.49</v>
      </c>
      <c r="E78" s="165">
        <v>23516</v>
      </c>
    </row>
    <row r="79" spans="1:5" ht="51">
      <c r="A79" s="162" t="s">
        <v>507</v>
      </c>
      <c r="B79" s="163" t="s">
        <v>543</v>
      </c>
      <c r="C79" s="164">
        <v>366000</v>
      </c>
      <c r="D79" s="164">
        <v>366000</v>
      </c>
      <c r="E79" s="165">
        <v>0</v>
      </c>
    </row>
    <row r="80" spans="1:5" ht="12.75">
      <c r="A80" s="162" t="s">
        <v>513</v>
      </c>
      <c r="B80" s="163" t="s">
        <v>544</v>
      </c>
      <c r="C80" s="164">
        <v>363568.49</v>
      </c>
      <c r="D80" s="164">
        <v>340052.49</v>
      </c>
      <c r="E80" s="165">
        <v>23516</v>
      </c>
    </row>
    <row r="81" spans="1:5" ht="12.75">
      <c r="A81" s="162" t="s">
        <v>319</v>
      </c>
      <c r="B81" s="163" t="s">
        <v>320</v>
      </c>
      <c r="C81" s="164">
        <v>17684714.15</v>
      </c>
      <c r="D81" s="164">
        <v>17684714.15</v>
      </c>
      <c r="E81" s="165">
        <v>0</v>
      </c>
    </row>
    <row r="82" spans="1:5" ht="12.75">
      <c r="A82" s="162" t="s">
        <v>321</v>
      </c>
      <c r="B82" s="163" t="s">
        <v>322</v>
      </c>
      <c r="C82" s="164">
        <v>17374414.15</v>
      </c>
      <c r="D82" s="164">
        <v>17374414.15</v>
      </c>
      <c r="E82" s="165">
        <v>0</v>
      </c>
    </row>
    <row r="83" spans="1:5" ht="12.75">
      <c r="A83" s="162" t="s">
        <v>187</v>
      </c>
      <c r="B83" s="163" t="s">
        <v>323</v>
      </c>
      <c r="C83" s="164">
        <v>5197965.42</v>
      </c>
      <c r="D83" s="164">
        <v>5197965.42</v>
      </c>
      <c r="E83" s="165">
        <v>0</v>
      </c>
    </row>
    <row r="84" spans="1:5" ht="12.75">
      <c r="A84" s="162" t="s">
        <v>513</v>
      </c>
      <c r="B84" s="163" t="s">
        <v>545</v>
      </c>
      <c r="C84" s="164">
        <v>5197965.42</v>
      </c>
      <c r="D84" s="164">
        <v>5197965.42</v>
      </c>
      <c r="E84" s="165">
        <v>0</v>
      </c>
    </row>
    <row r="85" spans="1:5" ht="25.5">
      <c r="A85" s="162" t="s">
        <v>188</v>
      </c>
      <c r="B85" s="163" t="s">
        <v>324</v>
      </c>
      <c r="C85" s="164">
        <v>9046950.15</v>
      </c>
      <c r="D85" s="164">
        <v>9046950.15</v>
      </c>
      <c r="E85" s="165">
        <v>0</v>
      </c>
    </row>
    <row r="86" spans="1:5" ht="12.75">
      <c r="A86" s="162" t="s">
        <v>513</v>
      </c>
      <c r="B86" s="163" t="s">
        <v>546</v>
      </c>
      <c r="C86" s="164">
        <v>9046950.15</v>
      </c>
      <c r="D86" s="164">
        <v>9046950.15</v>
      </c>
      <c r="E86" s="165">
        <v>0</v>
      </c>
    </row>
    <row r="87" spans="1:5" ht="12.75">
      <c r="A87" s="162" t="s">
        <v>325</v>
      </c>
      <c r="B87" s="163" t="s">
        <v>326</v>
      </c>
      <c r="C87" s="164">
        <v>382525.58</v>
      </c>
      <c r="D87" s="164">
        <v>382525.58</v>
      </c>
      <c r="E87" s="165">
        <v>0</v>
      </c>
    </row>
    <row r="88" spans="1:5" ht="12.75">
      <c r="A88" s="162" t="s">
        <v>513</v>
      </c>
      <c r="B88" s="163" t="s">
        <v>547</v>
      </c>
      <c r="C88" s="164">
        <v>382525.58</v>
      </c>
      <c r="D88" s="164">
        <v>382525.58</v>
      </c>
      <c r="E88" s="165">
        <v>0</v>
      </c>
    </row>
    <row r="89" spans="1:5" ht="38.25">
      <c r="A89" s="162" t="s">
        <v>327</v>
      </c>
      <c r="B89" s="163" t="s">
        <v>328</v>
      </c>
      <c r="C89" s="164">
        <v>2427929</v>
      </c>
      <c r="D89" s="164">
        <v>2427929</v>
      </c>
      <c r="E89" s="165">
        <v>0</v>
      </c>
    </row>
    <row r="90" spans="1:5" ht="12.75">
      <c r="A90" s="162" t="s">
        <v>513</v>
      </c>
      <c r="B90" s="163" t="s">
        <v>548</v>
      </c>
      <c r="C90" s="164">
        <v>2427929</v>
      </c>
      <c r="D90" s="164">
        <v>2427929</v>
      </c>
      <c r="E90" s="165">
        <v>0</v>
      </c>
    </row>
    <row r="91" spans="1:5" ht="12.75">
      <c r="A91" s="162" t="s">
        <v>646</v>
      </c>
      <c r="B91" s="163" t="s">
        <v>647</v>
      </c>
      <c r="C91" s="164">
        <v>319044</v>
      </c>
      <c r="D91" s="164">
        <v>319044</v>
      </c>
      <c r="E91" s="165">
        <v>0</v>
      </c>
    </row>
    <row r="92" spans="1:5" ht="12.75">
      <c r="A92" s="162" t="s">
        <v>513</v>
      </c>
      <c r="B92" s="163" t="s">
        <v>648</v>
      </c>
      <c r="C92" s="164">
        <v>319044</v>
      </c>
      <c r="D92" s="164">
        <v>319044</v>
      </c>
      <c r="E92" s="165">
        <v>0</v>
      </c>
    </row>
    <row r="93" spans="1:5" ht="25.5">
      <c r="A93" s="162" t="s">
        <v>329</v>
      </c>
      <c r="B93" s="163" t="s">
        <v>330</v>
      </c>
      <c r="C93" s="164">
        <v>310300</v>
      </c>
      <c r="D93" s="164">
        <v>310300</v>
      </c>
      <c r="E93" s="165">
        <v>0</v>
      </c>
    </row>
    <row r="94" spans="1:5" ht="25.5">
      <c r="A94" s="162" t="s">
        <v>331</v>
      </c>
      <c r="B94" s="163" t="s">
        <v>332</v>
      </c>
      <c r="C94" s="164">
        <v>310300</v>
      </c>
      <c r="D94" s="164">
        <v>310300</v>
      </c>
      <c r="E94" s="165">
        <v>0</v>
      </c>
    </row>
    <row r="95" spans="1:5" ht="12.75">
      <c r="A95" s="162" t="s">
        <v>513</v>
      </c>
      <c r="B95" s="163" t="s">
        <v>549</v>
      </c>
      <c r="C95" s="164">
        <v>310300</v>
      </c>
      <c r="D95" s="164">
        <v>310300</v>
      </c>
      <c r="E95" s="165">
        <v>0</v>
      </c>
    </row>
    <row r="96" spans="1:5" ht="12.75">
      <c r="A96" s="162" t="s">
        <v>333</v>
      </c>
      <c r="B96" s="163" t="s">
        <v>334</v>
      </c>
      <c r="C96" s="164">
        <v>40802300.18</v>
      </c>
      <c r="D96" s="164">
        <v>39938526.300000004</v>
      </c>
      <c r="E96" s="165">
        <v>863773.8800000001</v>
      </c>
    </row>
    <row r="97" spans="1:5" ht="12.75">
      <c r="A97" s="162" t="s">
        <v>335</v>
      </c>
      <c r="B97" s="163" t="s">
        <v>336</v>
      </c>
      <c r="C97" s="164">
        <v>2187067.4</v>
      </c>
      <c r="D97" s="164">
        <v>2187067.4</v>
      </c>
      <c r="E97" s="165">
        <v>0</v>
      </c>
    </row>
    <row r="98" spans="1:5" ht="25.5">
      <c r="A98" s="162" t="s">
        <v>190</v>
      </c>
      <c r="B98" s="163" t="s">
        <v>337</v>
      </c>
      <c r="C98" s="164">
        <v>612055.17</v>
      </c>
      <c r="D98" s="164">
        <v>612055.17</v>
      </c>
      <c r="E98" s="165">
        <v>0</v>
      </c>
    </row>
    <row r="99" spans="1:5" ht="12.75">
      <c r="A99" s="162" t="s">
        <v>513</v>
      </c>
      <c r="B99" s="163" t="s">
        <v>550</v>
      </c>
      <c r="C99" s="164">
        <v>612055.17</v>
      </c>
      <c r="D99" s="164">
        <v>612055.17</v>
      </c>
      <c r="E99" s="165">
        <v>0</v>
      </c>
    </row>
    <row r="100" spans="1:5" ht="76.5">
      <c r="A100" s="162" t="s">
        <v>338</v>
      </c>
      <c r="B100" s="163" t="s">
        <v>339</v>
      </c>
      <c r="C100" s="164">
        <v>157695.6</v>
      </c>
      <c r="D100" s="164">
        <v>157695.6</v>
      </c>
      <c r="E100" s="165">
        <v>0</v>
      </c>
    </row>
    <row r="101" spans="1:5" ht="12.75">
      <c r="A101" s="162" t="s">
        <v>513</v>
      </c>
      <c r="B101" s="163" t="s">
        <v>551</v>
      </c>
      <c r="C101" s="164">
        <v>157695.6</v>
      </c>
      <c r="D101" s="164">
        <v>157695.6</v>
      </c>
      <c r="E101" s="165">
        <v>0</v>
      </c>
    </row>
    <row r="102" spans="1:5" ht="12.75">
      <c r="A102" s="162" t="s">
        <v>552</v>
      </c>
      <c r="B102" s="163" t="s">
        <v>553</v>
      </c>
      <c r="C102" s="164">
        <v>1417316.63</v>
      </c>
      <c r="D102" s="164">
        <v>1417316.63</v>
      </c>
      <c r="E102" s="165">
        <v>0</v>
      </c>
    </row>
    <row r="103" spans="1:5" ht="12.75">
      <c r="A103" s="162" t="s">
        <v>513</v>
      </c>
      <c r="B103" s="163" t="s">
        <v>554</v>
      </c>
      <c r="C103" s="164">
        <v>1417316.63</v>
      </c>
      <c r="D103" s="164">
        <v>1417316.63</v>
      </c>
      <c r="E103" s="165">
        <v>0</v>
      </c>
    </row>
    <row r="104" spans="1:5" ht="12.75">
      <c r="A104" s="162" t="s">
        <v>340</v>
      </c>
      <c r="B104" s="163" t="s">
        <v>341</v>
      </c>
      <c r="C104" s="164">
        <v>15238062.6</v>
      </c>
      <c r="D104" s="164">
        <v>15111374.94</v>
      </c>
      <c r="E104" s="165">
        <v>126687.66</v>
      </c>
    </row>
    <row r="105" spans="1:5" ht="12.75">
      <c r="A105" s="162" t="s">
        <v>166</v>
      </c>
      <c r="B105" s="163" t="s">
        <v>342</v>
      </c>
      <c r="C105" s="164">
        <v>146425.5</v>
      </c>
      <c r="D105" s="164">
        <v>136484.76</v>
      </c>
      <c r="E105" s="165">
        <v>9940.74</v>
      </c>
    </row>
    <row r="106" spans="1:5" ht="12.75">
      <c r="A106" s="162" t="s">
        <v>513</v>
      </c>
      <c r="B106" s="163" t="s">
        <v>555</v>
      </c>
      <c r="C106" s="164">
        <v>146425.5</v>
      </c>
      <c r="D106" s="164">
        <v>136484.76</v>
      </c>
      <c r="E106" s="165">
        <v>9940.74</v>
      </c>
    </row>
    <row r="107" spans="1:5" ht="38.25">
      <c r="A107" s="162" t="s">
        <v>556</v>
      </c>
      <c r="B107" s="163" t="s">
        <v>557</v>
      </c>
      <c r="C107" s="164">
        <v>475037.7</v>
      </c>
      <c r="D107" s="164">
        <v>475037.7</v>
      </c>
      <c r="E107" s="165">
        <v>0</v>
      </c>
    </row>
    <row r="108" spans="1:5" ht="12.75">
      <c r="A108" s="162" t="s">
        <v>513</v>
      </c>
      <c r="B108" s="163" t="s">
        <v>558</v>
      </c>
      <c r="C108" s="164">
        <v>475037.7</v>
      </c>
      <c r="D108" s="164">
        <v>475037.7</v>
      </c>
      <c r="E108" s="165">
        <v>0</v>
      </c>
    </row>
    <row r="109" spans="1:5" ht="12.75">
      <c r="A109" s="162" t="s">
        <v>343</v>
      </c>
      <c r="B109" s="163" t="s">
        <v>344</v>
      </c>
      <c r="C109" s="164">
        <v>1941743.48</v>
      </c>
      <c r="D109" s="164">
        <v>1941743.48</v>
      </c>
      <c r="E109" s="165">
        <v>0</v>
      </c>
    </row>
    <row r="110" spans="1:5" ht="51">
      <c r="A110" s="162" t="s">
        <v>559</v>
      </c>
      <c r="B110" s="163" t="s">
        <v>560</v>
      </c>
      <c r="C110" s="164">
        <v>1941743.48</v>
      </c>
      <c r="D110" s="164">
        <v>1941743.48</v>
      </c>
      <c r="E110" s="165">
        <v>0</v>
      </c>
    </row>
    <row r="111" spans="1:5" ht="25.5">
      <c r="A111" s="162" t="s">
        <v>190</v>
      </c>
      <c r="B111" s="163" t="s">
        <v>345</v>
      </c>
      <c r="C111" s="164">
        <v>12674855.92</v>
      </c>
      <c r="D111" s="164">
        <v>12558109</v>
      </c>
      <c r="E111" s="165">
        <v>116746.92</v>
      </c>
    </row>
    <row r="112" spans="1:5" ht="12.75">
      <c r="A112" s="162" t="s">
        <v>513</v>
      </c>
      <c r="B112" s="163" t="s">
        <v>561</v>
      </c>
      <c r="C112" s="164">
        <v>1339505.65</v>
      </c>
      <c r="D112" s="164">
        <v>1222758.73</v>
      </c>
      <c r="E112" s="165">
        <v>116746.92</v>
      </c>
    </row>
    <row r="113" spans="1:5" ht="51">
      <c r="A113" s="162" t="s">
        <v>559</v>
      </c>
      <c r="B113" s="163" t="s">
        <v>562</v>
      </c>
      <c r="C113" s="164">
        <v>11335350.27</v>
      </c>
      <c r="D113" s="164">
        <v>11335350.27</v>
      </c>
      <c r="E113" s="165">
        <v>0</v>
      </c>
    </row>
    <row r="114" spans="1:5" ht="12.75">
      <c r="A114" s="162" t="s">
        <v>346</v>
      </c>
      <c r="B114" s="163" t="s">
        <v>347</v>
      </c>
      <c r="C114" s="164">
        <v>23377170.18</v>
      </c>
      <c r="D114" s="164">
        <v>22640083.959999997</v>
      </c>
      <c r="E114" s="165">
        <v>737086.22</v>
      </c>
    </row>
    <row r="115" spans="1:5" ht="38.25">
      <c r="A115" s="162" t="s">
        <v>649</v>
      </c>
      <c r="B115" s="163" t="s">
        <v>650</v>
      </c>
      <c r="C115" s="164">
        <v>371000</v>
      </c>
      <c r="D115" s="164">
        <v>371000</v>
      </c>
      <c r="E115" s="165">
        <v>0</v>
      </c>
    </row>
    <row r="116" spans="1:5" ht="12.75">
      <c r="A116" s="162" t="s">
        <v>513</v>
      </c>
      <c r="B116" s="163" t="s">
        <v>651</v>
      </c>
      <c r="C116" s="164">
        <v>371000</v>
      </c>
      <c r="D116" s="164">
        <v>371000</v>
      </c>
      <c r="E116" s="165">
        <v>0</v>
      </c>
    </row>
    <row r="117" spans="1:5" ht="38.25">
      <c r="A117" s="162" t="s">
        <v>652</v>
      </c>
      <c r="B117" s="163" t="s">
        <v>653</v>
      </c>
      <c r="C117" s="164">
        <v>44125.57</v>
      </c>
      <c r="D117" s="164">
        <v>44125.57</v>
      </c>
      <c r="E117" s="165">
        <v>0</v>
      </c>
    </row>
    <row r="118" spans="1:5" ht="12.75">
      <c r="A118" s="162" t="s">
        <v>513</v>
      </c>
      <c r="B118" s="163" t="s">
        <v>654</v>
      </c>
      <c r="C118" s="164">
        <v>44125.57</v>
      </c>
      <c r="D118" s="164">
        <v>44125.57</v>
      </c>
      <c r="E118" s="165">
        <v>0</v>
      </c>
    </row>
    <row r="119" spans="1:5" ht="12.75">
      <c r="A119" s="162" t="s">
        <v>348</v>
      </c>
      <c r="B119" s="163" t="s">
        <v>349</v>
      </c>
      <c r="C119" s="164">
        <v>5786123.06</v>
      </c>
      <c r="D119" s="164">
        <v>5673271.36</v>
      </c>
      <c r="E119" s="165">
        <v>112851.7</v>
      </c>
    </row>
    <row r="120" spans="1:5" ht="12.75">
      <c r="A120" s="162" t="s">
        <v>513</v>
      </c>
      <c r="B120" s="163" t="s">
        <v>563</v>
      </c>
      <c r="C120" s="164">
        <v>5786123.06</v>
      </c>
      <c r="D120" s="164">
        <v>5673271.36</v>
      </c>
      <c r="E120" s="165">
        <v>112851.7</v>
      </c>
    </row>
    <row r="121" spans="1:5" ht="12.75">
      <c r="A121" s="162" t="s">
        <v>195</v>
      </c>
      <c r="B121" s="163" t="s">
        <v>350</v>
      </c>
      <c r="C121" s="164">
        <v>4630429.23</v>
      </c>
      <c r="D121" s="164">
        <v>4630429.23</v>
      </c>
      <c r="E121" s="165">
        <v>0</v>
      </c>
    </row>
    <row r="122" spans="1:5" ht="12.75">
      <c r="A122" s="162" t="s">
        <v>513</v>
      </c>
      <c r="B122" s="163" t="s">
        <v>564</v>
      </c>
      <c r="C122" s="164">
        <v>4630429.23</v>
      </c>
      <c r="D122" s="164">
        <v>4630429.23</v>
      </c>
      <c r="E122" s="165">
        <v>0</v>
      </c>
    </row>
    <row r="123" spans="1:5" ht="25.5">
      <c r="A123" s="162" t="s">
        <v>197</v>
      </c>
      <c r="B123" s="163" t="s">
        <v>351</v>
      </c>
      <c r="C123" s="164">
        <v>396146.67</v>
      </c>
      <c r="D123" s="164">
        <v>396146.67</v>
      </c>
      <c r="E123" s="165">
        <v>0</v>
      </c>
    </row>
    <row r="124" spans="1:5" ht="12.75">
      <c r="A124" s="162" t="s">
        <v>513</v>
      </c>
      <c r="B124" s="163" t="s">
        <v>565</v>
      </c>
      <c r="C124" s="164">
        <v>396146.67</v>
      </c>
      <c r="D124" s="164">
        <v>396146.67</v>
      </c>
      <c r="E124" s="165">
        <v>0</v>
      </c>
    </row>
    <row r="125" spans="1:5" ht="12.75">
      <c r="A125" s="162" t="s">
        <v>199</v>
      </c>
      <c r="B125" s="163" t="s">
        <v>352</v>
      </c>
      <c r="C125" s="164">
        <v>1720571.65</v>
      </c>
      <c r="D125" s="164">
        <v>1720571.65</v>
      </c>
      <c r="E125" s="165">
        <v>0</v>
      </c>
    </row>
    <row r="126" spans="1:5" ht="12.75">
      <c r="A126" s="162" t="s">
        <v>513</v>
      </c>
      <c r="B126" s="163" t="s">
        <v>566</v>
      </c>
      <c r="C126" s="164">
        <v>1720571.65</v>
      </c>
      <c r="D126" s="164">
        <v>1720571.65</v>
      </c>
      <c r="E126" s="165">
        <v>0</v>
      </c>
    </row>
    <row r="127" spans="1:5" ht="25.5">
      <c r="A127" s="162" t="s">
        <v>201</v>
      </c>
      <c r="B127" s="163" t="s">
        <v>353</v>
      </c>
      <c r="C127" s="164">
        <v>372736.57</v>
      </c>
      <c r="D127" s="164">
        <v>372736.57</v>
      </c>
      <c r="E127" s="165">
        <v>0</v>
      </c>
    </row>
    <row r="128" spans="1:5" ht="12.75">
      <c r="A128" s="162" t="s">
        <v>513</v>
      </c>
      <c r="B128" s="163" t="s">
        <v>567</v>
      </c>
      <c r="C128" s="164">
        <v>372736.57</v>
      </c>
      <c r="D128" s="164">
        <v>372736.57</v>
      </c>
      <c r="E128" s="165">
        <v>0</v>
      </c>
    </row>
    <row r="129" spans="1:5" ht="12.75">
      <c r="A129" s="162" t="s">
        <v>354</v>
      </c>
      <c r="B129" s="163" t="s">
        <v>355</v>
      </c>
      <c r="C129" s="164">
        <v>5544903.26</v>
      </c>
      <c r="D129" s="164">
        <v>5395028.26</v>
      </c>
      <c r="E129" s="165">
        <v>149875</v>
      </c>
    </row>
    <row r="130" spans="1:5" ht="12.75">
      <c r="A130" s="162" t="s">
        <v>513</v>
      </c>
      <c r="B130" s="163" t="s">
        <v>568</v>
      </c>
      <c r="C130" s="164">
        <v>5544903.26</v>
      </c>
      <c r="D130" s="164">
        <v>5395028.26</v>
      </c>
      <c r="E130" s="165">
        <v>149875</v>
      </c>
    </row>
    <row r="131" spans="1:5" ht="25.5">
      <c r="A131" s="162" t="s">
        <v>640</v>
      </c>
      <c r="B131" s="163" t="s">
        <v>655</v>
      </c>
      <c r="C131" s="164">
        <v>841260</v>
      </c>
      <c r="D131" s="164">
        <v>841260</v>
      </c>
      <c r="E131" s="165">
        <v>0</v>
      </c>
    </row>
    <row r="132" spans="1:5" ht="12.75">
      <c r="A132" s="162" t="s">
        <v>513</v>
      </c>
      <c r="B132" s="163" t="s">
        <v>656</v>
      </c>
      <c r="C132" s="164">
        <v>841260</v>
      </c>
      <c r="D132" s="164">
        <v>841260</v>
      </c>
      <c r="E132" s="165">
        <v>0</v>
      </c>
    </row>
    <row r="133" spans="1:5" ht="38.25">
      <c r="A133" s="162" t="s">
        <v>657</v>
      </c>
      <c r="B133" s="163" t="s">
        <v>658</v>
      </c>
      <c r="C133" s="164">
        <v>835077.23</v>
      </c>
      <c r="D133" s="164">
        <v>360717.71</v>
      </c>
      <c r="E133" s="165">
        <v>474359.52</v>
      </c>
    </row>
    <row r="134" spans="1:5" ht="12.75">
      <c r="A134" s="162" t="s">
        <v>513</v>
      </c>
      <c r="B134" s="163" t="s">
        <v>659</v>
      </c>
      <c r="C134" s="164">
        <v>835077.23</v>
      </c>
      <c r="D134" s="164">
        <v>360717.71</v>
      </c>
      <c r="E134" s="165">
        <v>474359.52</v>
      </c>
    </row>
    <row r="135" spans="1:5" ht="25.5">
      <c r="A135" s="162" t="s">
        <v>569</v>
      </c>
      <c r="B135" s="163" t="s">
        <v>570</v>
      </c>
      <c r="C135" s="164">
        <v>104168.25</v>
      </c>
      <c r="D135" s="164">
        <v>104168.25</v>
      </c>
      <c r="E135" s="165">
        <v>0</v>
      </c>
    </row>
    <row r="136" spans="1:5" ht="12.75">
      <c r="A136" s="162" t="s">
        <v>513</v>
      </c>
      <c r="B136" s="163" t="s">
        <v>571</v>
      </c>
      <c r="C136" s="164">
        <v>104168.25</v>
      </c>
      <c r="D136" s="164">
        <v>104168.25</v>
      </c>
      <c r="E136" s="165">
        <v>0</v>
      </c>
    </row>
    <row r="137" spans="1:5" ht="25.5">
      <c r="A137" s="162" t="s">
        <v>660</v>
      </c>
      <c r="B137" s="163" t="s">
        <v>661</v>
      </c>
      <c r="C137" s="164">
        <v>1817863.04</v>
      </c>
      <c r="D137" s="164">
        <v>1817863.04</v>
      </c>
      <c r="E137" s="165">
        <v>0</v>
      </c>
    </row>
    <row r="138" spans="1:5" ht="12.75">
      <c r="A138" s="162" t="s">
        <v>513</v>
      </c>
      <c r="B138" s="163" t="s">
        <v>662</v>
      </c>
      <c r="C138" s="164">
        <v>1817863.04</v>
      </c>
      <c r="D138" s="164">
        <v>1817863.04</v>
      </c>
      <c r="E138" s="165">
        <v>0</v>
      </c>
    </row>
    <row r="139" spans="1:5" ht="12.75">
      <c r="A139" s="162" t="s">
        <v>166</v>
      </c>
      <c r="B139" s="163" t="s">
        <v>356</v>
      </c>
      <c r="C139" s="164">
        <v>912765.65</v>
      </c>
      <c r="D139" s="164">
        <v>912765.65</v>
      </c>
      <c r="E139" s="165">
        <v>0</v>
      </c>
    </row>
    <row r="140" spans="1:5" ht="12.75">
      <c r="A140" s="162" t="s">
        <v>513</v>
      </c>
      <c r="B140" s="163" t="s">
        <v>572</v>
      </c>
      <c r="C140" s="164">
        <v>912765.65</v>
      </c>
      <c r="D140" s="164">
        <v>912765.65</v>
      </c>
      <c r="E140" s="165">
        <v>0</v>
      </c>
    </row>
    <row r="141" spans="1:5" ht="12.75">
      <c r="A141" s="162" t="s">
        <v>357</v>
      </c>
      <c r="B141" s="163" t="s">
        <v>358</v>
      </c>
      <c r="C141" s="164">
        <v>2350703.4699999997</v>
      </c>
      <c r="D141" s="164">
        <v>2350703.4699999997</v>
      </c>
      <c r="E141" s="165">
        <v>0</v>
      </c>
    </row>
    <row r="142" spans="1:5" ht="12.75">
      <c r="A142" s="162" t="s">
        <v>359</v>
      </c>
      <c r="B142" s="163" t="s">
        <v>360</v>
      </c>
      <c r="C142" s="164">
        <v>1029814.33</v>
      </c>
      <c r="D142" s="164">
        <v>1029814.33</v>
      </c>
      <c r="E142" s="165">
        <v>0</v>
      </c>
    </row>
    <row r="143" spans="1:5" ht="12.75">
      <c r="A143" s="162" t="s">
        <v>361</v>
      </c>
      <c r="B143" s="163" t="s">
        <v>362</v>
      </c>
      <c r="C143" s="164">
        <v>1029814.33</v>
      </c>
      <c r="D143" s="164">
        <v>1029814.33</v>
      </c>
      <c r="E143" s="165">
        <v>0</v>
      </c>
    </row>
    <row r="144" spans="1:5" ht="12.75">
      <c r="A144" s="162" t="s">
        <v>171</v>
      </c>
      <c r="B144" s="163" t="s">
        <v>363</v>
      </c>
      <c r="C144" s="164">
        <v>1029814.33</v>
      </c>
      <c r="D144" s="164">
        <v>1029814.33</v>
      </c>
      <c r="E144" s="165">
        <v>0</v>
      </c>
    </row>
    <row r="145" spans="1:5" ht="12.75">
      <c r="A145" s="162" t="s">
        <v>364</v>
      </c>
      <c r="B145" s="163" t="s">
        <v>365</v>
      </c>
      <c r="C145" s="164">
        <v>1001832.98</v>
      </c>
      <c r="D145" s="164">
        <v>1001832.98</v>
      </c>
      <c r="E145" s="165">
        <v>0</v>
      </c>
    </row>
    <row r="146" spans="1:5" ht="12.75">
      <c r="A146" s="162" t="s">
        <v>361</v>
      </c>
      <c r="B146" s="163" t="s">
        <v>366</v>
      </c>
      <c r="C146" s="164">
        <v>1001832.98</v>
      </c>
      <c r="D146" s="164">
        <v>1001832.98</v>
      </c>
      <c r="E146" s="165">
        <v>0</v>
      </c>
    </row>
    <row r="147" spans="1:5" ht="12.75">
      <c r="A147" s="162" t="s">
        <v>171</v>
      </c>
      <c r="B147" s="163" t="s">
        <v>367</v>
      </c>
      <c r="C147" s="164">
        <v>1001832.98</v>
      </c>
      <c r="D147" s="164">
        <v>1001832.98</v>
      </c>
      <c r="E147" s="165">
        <v>0</v>
      </c>
    </row>
    <row r="148" spans="1:5" ht="12.75">
      <c r="A148" s="162" t="s">
        <v>368</v>
      </c>
      <c r="B148" s="163" t="s">
        <v>369</v>
      </c>
      <c r="C148" s="164">
        <v>319056.16000000003</v>
      </c>
      <c r="D148" s="164">
        <v>319056.16000000003</v>
      </c>
      <c r="E148" s="165">
        <v>0</v>
      </c>
    </row>
    <row r="149" spans="1:5" ht="12.75">
      <c r="A149" s="162" t="s">
        <v>370</v>
      </c>
      <c r="B149" s="163" t="s">
        <v>371</v>
      </c>
      <c r="C149" s="164">
        <v>100000</v>
      </c>
      <c r="D149" s="164">
        <v>100000</v>
      </c>
      <c r="E149" s="165">
        <v>0</v>
      </c>
    </row>
    <row r="150" spans="1:5" ht="12.75">
      <c r="A150" s="162" t="s">
        <v>171</v>
      </c>
      <c r="B150" s="163" t="s">
        <v>372</v>
      </c>
      <c r="C150" s="164">
        <v>100000</v>
      </c>
      <c r="D150" s="164">
        <v>100000</v>
      </c>
      <c r="E150" s="165">
        <v>0</v>
      </c>
    </row>
    <row r="151" spans="1:5" ht="12.75">
      <c r="A151" s="162" t="s">
        <v>373</v>
      </c>
      <c r="B151" s="163" t="s">
        <v>374</v>
      </c>
      <c r="C151" s="164">
        <v>77034</v>
      </c>
      <c r="D151" s="164">
        <v>77034</v>
      </c>
      <c r="E151" s="165">
        <v>0</v>
      </c>
    </row>
    <row r="152" spans="1:5" ht="12.75">
      <c r="A152" s="162" t="s">
        <v>513</v>
      </c>
      <c r="B152" s="163" t="s">
        <v>573</v>
      </c>
      <c r="C152" s="164">
        <v>77034</v>
      </c>
      <c r="D152" s="164">
        <v>77034</v>
      </c>
      <c r="E152" s="165">
        <v>0</v>
      </c>
    </row>
    <row r="153" spans="1:5" ht="12.75">
      <c r="A153" s="162" t="s">
        <v>207</v>
      </c>
      <c r="B153" s="163" t="s">
        <v>375</v>
      </c>
      <c r="C153" s="164">
        <v>142022.16</v>
      </c>
      <c r="D153" s="164">
        <v>142022.16</v>
      </c>
      <c r="E153" s="165">
        <v>0</v>
      </c>
    </row>
    <row r="154" spans="1:5" ht="12.75">
      <c r="A154" s="162" t="s">
        <v>171</v>
      </c>
      <c r="B154" s="163" t="s">
        <v>376</v>
      </c>
      <c r="C154" s="164">
        <v>78901.2</v>
      </c>
      <c r="D154" s="164">
        <v>78901.2</v>
      </c>
      <c r="E154" s="165">
        <v>0</v>
      </c>
    </row>
    <row r="155" spans="1:5" ht="51">
      <c r="A155" s="162" t="s">
        <v>559</v>
      </c>
      <c r="B155" s="163" t="s">
        <v>663</v>
      </c>
      <c r="C155" s="164">
        <v>63120.96</v>
      </c>
      <c r="D155" s="164">
        <v>63120.96</v>
      </c>
      <c r="E155" s="165">
        <v>0</v>
      </c>
    </row>
    <row r="156" spans="1:5" ht="12.75">
      <c r="A156" s="162" t="s">
        <v>377</v>
      </c>
      <c r="B156" s="163" t="s">
        <v>378</v>
      </c>
      <c r="C156" s="164">
        <v>21454016.41</v>
      </c>
      <c r="D156" s="164">
        <v>21454016.41</v>
      </c>
      <c r="E156" s="165">
        <v>0</v>
      </c>
    </row>
    <row r="157" spans="1:5" ht="12.75">
      <c r="A157" s="162" t="s">
        <v>379</v>
      </c>
      <c r="B157" s="163" t="s">
        <v>380</v>
      </c>
      <c r="C157" s="164">
        <v>21454016.41</v>
      </c>
      <c r="D157" s="164">
        <v>21454016.41</v>
      </c>
      <c r="E157" s="165">
        <v>0</v>
      </c>
    </row>
    <row r="158" spans="1:5" ht="25.5">
      <c r="A158" s="162" t="s">
        <v>381</v>
      </c>
      <c r="B158" s="163" t="s">
        <v>382</v>
      </c>
      <c r="C158" s="164">
        <v>15713297.63</v>
      </c>
      <c r="D158" s="164">
        <v>15713297.63</v>
      </c>
      <c r="E158" s="165">
        <v>0</v>
      </c>
    </row>
    <row r="159" spans="1:5" ht="12.75">
      <c r="A159" s="162" t="s">
        <v>574</v>
      </c>
      <c r="B159" s="163" t="s">
        <v>576</v>
      </c>
      <c r="C159" s="164">
        <v>9208898.25</v>
      </c>
      <c r="D159" s="164">
        <v>9208898.25</v>
      </c>
      <c r="E159" s="165">
        <v>0</v>
      </c>
    </row>
    <row r="160" spans="1:5" ht="38.25">
      <c r="A160" s="162" t="s">
        <v>575</v>
      </c>
      <c r="B160" s="163" t="s">
        <v>577</v>
      </c>
      <c r="C160" s="164">
        <v>2762629.74</v>
      </c>
      <c r="D160" s="164">
        <v>2762629.74</v>
      </c>
      <c r="E160" s="165">
        <v>0</v>
      </c>
    </row>
    <row r="161" spans="1:5" ht="12.75">
      <c r="A161" s="162" t="s">
        <v>513</v>
      </c>
      <c r="B161" s="163" t="s">
        <v>578</v>
      </c>
      <c r="C161" s="164">
        <v>3725978.06</v>
      </c>
      <c r="D161" s="164">
        <v>3725978.06</v>
      </c>
      <c r="E161" s="165">
        <v>0</v>
      </c>
    </row>
    <row r="162" spans="1:5" ht="12.75">
      <c r="A162" s="162" t="s">
        <v>515</v>
      </c>
      <c r="B162" s="163" t="s">
        <v>579</v>
      </c>
      <c r="C162" s="164">
        <v>15791.58</v>
      </c>
      <c r="D162" s="164">
        <v>15791.58</v>
      </c>
      <c r="E162" s="165">
        <v>0</v>
      </c>
    </row>
    <row r="163" spans="1:5" ht="25.5">
      <c r="A163" s="162" t="s">
        <v>383</v>
      </c>
      <c r="B163" s="163" t="s">
        <v>384</v>
      </c>
      <c r="C163" s="164">
        <v>3572533.78</v>
      </c>
      <c r="D163" s="164">
        <v>3572533.78</v>
      </c>
      <c r="E163" s="165">
        <v>0</v>
      </c>
    </row>
    <row r="164" spans="1:5" ht="12.75">
      <c r="A164" s="162" t="s">
        <v>513</v>
      </c>
      <c r="B164" s="163" t="s">
        <v>580</v>
      </c>
      <c r="C164" s="164">
        <v>3572533.78</v>
      </c>
      <c r="D164" s="164">
        <v>3572533.78</v>
      </c>
      <c r="E164" s="165">
        <v>0</v>
      </c>
    </row>
    <row r="165" spans="1:5" ht="25.5">
      <c r="A165" s="162" t="s">
        <v>385</v>
      </c>
      <c r="B165" s="163" t="s">
        <v>386</v>
      </c>
      <c r="C165" s="164">
        <v>2168185</v>
      </c>
      <c r="D165" s="164">
        <v>2168185</v>
      </c>
      <c r="E165" s="165">
        <v>0</v>
      </c>
    </row>
    <row r="166" spans="1:5" ht="12.75">
      <c r="A166" s="162" t="s">
        <v>513</v>
      </c>
      <c r="B166" s="163" t="s">
        <v>581</v>
      </c>
      <c r="C166" s="164">
        <v>2168185</v>
      </c>
      <c r="D166" s="164">
        <v>2168185</v>
      </c>
      <c r="E166" s="165">
        <v>0</v>
      </c>
    </row>
    <row r="167" spans="1:5" ht="12.75">
      <c r="A167" s="162" t="s">
        <v>387</v>
      </c>
      <c r="B167" s="163" t="s">
        <v>388</v>
      </c>
      <c r="C167" s="164">
        <v>784975.6799999999</v>
      </c>
      <c r="D167" s="164">
        <v>784975.6799999999</v>
      </c>
      <c r="E167" s="165">
        <v>0</v>
      </c>
    </row>
    <row r="168" spans="1:5" ht="12.75">
      <c r="A168" s="162" t="s">
        <v>389</v>
      </c>
      <c r="B168" s="163" t="s">
        <v>390</v>
      </c>
      <c r="C168" s="164">
        <v>14096.3</v>
      </c>
      <c r="D168" s="164">
        <v>14096.3</v>
      </c>
      <c r="E168" s="165">
        <v>0</v>
      </c>
    </row>
    <row r="169" spans="1:5" ht="127.5">
      <c r="A169" s="162" t="s">
        <v>391</v>
      </c>
      <c r="B169" s="163" t="s">
        <v>392</v>
      </c>
      <c r="C169" s="164">
        <v>14096.3</v>
      </c>
      <c r="D169" s="164">
        <v>14096.3</v>
      </c>
      <c r="E169" s="165">
        <v>0</v>
      </c>
    </row>
    <row r="170" spans="1:5" ht="12.75">
      <c r="A170" s="162" t="s">
        <v>171</v>
      </c>
      <c r="B170" s="163" t="s">
        <v>393</v>
      </c>
      <c r="C170" s="164">
        <v>14096.3</v>
      </c>
      <c r="D170" s="164">
        <v>14096.3</v>
      </c>
      <c r="E170" s="165">
        <v>0</v>
      </c>
    </row>
    <row r="171" spans="1:5" ht="12.75">
      <c r="A171" s="162" t="s">
        <v>394</v>
      </c>
      <c r="B171" s="163" t="s">
        <v>395</v>
      </c>
      <c r="C171" s="164">
        <v>770879.38</v>
      </c>
      <c r="D171" s="164">
        <v>770879.38</v>
      </c>
      <c r="E171" s="165">
        <v>0</v>
      </c>
    </row>
    <row r="172" spans="1:5" ht="38.25">
      <c r="A172" s="162" t="s">
        <v>396</v>
      </c>
      <c r="B172" s="163" t="s">
        <v>397</v>
      </c>
      <c r="C172" s="164">
        <v>319744.38</v>
      </c>
      <c r="D172" s="164">
        <v>319744.38</v>
      </c>
      <c r="E172" s="165">
        <v>0</v>
      </c>
    </row>
    <row r="173" spans="1:5" ht="12.75">
      <c r="A173" s="162" t="s">
        <v>513</v>
      </c>
      <c r="B173" s="163" t="s">
        <v>582</v>
      </c>
      <c r="C173" s="164">
        <v>297744.38</v>
      </c>
      <c r="D173" s="164">
        <v>297744.38</v>
      </c>
      <c r="E173" s="165">
        <v>0</v>
      </c>
    </row>
    <row r="174" spans="1:5" ht="12.75">
      <c r="A174" s="162" t="s">
        <v>300</v>
      </c>
      <c r="B174" s="163" t="s">
        <v>398</v>
      </c>
      <c r="C174" s="164">
        <v>22000</v>
      </c>
      <c r="D174" s="164">
        <v>22000</v>
      </c>
      <c r="E174" s="165">
        <v>0</v>
      </c>
    </row>
    <row r="175" spans="1:5" ht="25.5">
      <c r="A175" s="162" t="s">
        <v>285</v>
      </c>
      <c r="B175" s="163" t="s">
        <v>399</v>
      </c>
      <c r="C175" s="164">
        <v>176950</v>
      </c>
      <c r="D175" s="164">
        <v>176950</v>
      </c>
      <c r="E175" s="165">
        <v>0</v>
      </c>
    </row>
    <row r="176" spans="1:5" ht="12.75">
      <c r="A176" s="162" t="s">
        <v>513</v>
      </c>
      <c r="B176" s="163" t="s">
        <v>583</v>
      </c>
      <c r="C176" s="164">
        <v>176950</v>
      </c>
      <c r="D176" s="164">
        <v>176950</v>
      </c>
      <c r="E176" s="165">
        <v>0</v>
      </c>
    </row>
    <row r="177" spans="1:5" ht="12.75">
      <c r="A177" s="162" t="s">
        <v>213</v>
      </c>
      <c r="B177" s="163" t="s">
        <v>400</v>
      </c>
      <c r="C177" s="164">
        <v>274185</v>
      </c>
      <c r="D177" s="164">
        <v>274185</v>
      </c>
      <c r="E177" s="165">
        <v>0</v>
      </c>
    </row>
    <row r="178" spans="1:5" ht="12.75">
      <c r="A178" s="162" t="s">
        <v>513</v>
      </c>
      <c r="B178" s="163" t="s">
        <v>584</v>
      </c>
      <c r="C178" s="164">
        <v>103185</v>
      </c>
      <c r="D178" s="164">
        <v>103185</v>
      </c>
      <c r="E178" s="165">
        <v>0</v>
      </c>
    </row>
    <row r="179" spans="1:5" ht="12.75">
      <c r="A179" s="162" t="s">
        <v>300</v>
      </c>
      <c r="B179" s="163" t="s">
        <v>401</v>
      </c>
      <c r="C179" s="164">
        <v>171000</v>
      </c>
      <c r="D179" s="164">
        <v>171000</v>
      </c>
      <c r="E179" s="165">
        <v>0</v>
      </c>
    </row>
    <row r="180" spans="1:5" ht="12.75">
      <c r="A180" s="162" t="s">
        <v>402</v>
      </c>
      <c r="B180" s="163" t="s">
        <v>403</v>
      </c>
      <c r="C180" s="164">
        <v>7144619.13</v>
      </c>
      <c r="D180" s="164">
        <v>7144619.13</v>
      </c>
      <c r="E180" s="165">
        <v>0</v>
      </c>
    </row>
    <row r="181" spans="1:5" ht="12.75">
      <c r="A181" s="162" t="s">
        <v>404</v>
      </c>
      <c r="B181" s="163" t="s">
        <v>405</v>
      </c>
      <c r="C181" s="164">
        <v>7144619.13</v>
      </c>
      <c r="D181" s="164">
        <v>7144619.13</v>
      </c>
      <c r="E181" s="165">
        <v>0</v>
      </c>
    </row>
    <row r="182" spans="1:5" ht="25.5">
      <c r="A182" s="162" t="s">
        <v>381</v>
      </c>
      <c r="B182" s="163" t="s">
        <v>406</v>
      </c>
      <c r="C182" s="164">
        <v>4270929.34</v>
      </c>
      <c r="D182" s="164">
        <v>4270929.34</v>
      </c>
      <c r="E182" s="165">
        <v>0</v>
      </c>
    </row>
    <row r="183" spans="1:5" ht="12.75">
      <c r="A183" s="162" t="s">
        <v>574</v>
      </c>
      <c r="B183" s="163" t="s">
        <v>585</v>
      </c>
      <c r="C183" s="164">
        <v>3185238.97</v>
      </c>
      <c r="D183" s="164">
        <v>3185238.97</v>
      </c>
      <c r="E183" s="165">
        <v>0</v>
      </c>
    </row>
    <row r="184" spans="1:5" ht="38.25">
      <c r="A184" s="162" t="s">
        <v>575</v>
      </c>
      <c r="B184" s="163" t="s">
        <v>586</v>
      </c>
      <c r="C184" s="164">
        <v>956702.05</v>
      </c>
      <c r="D184" s="164">
        <v>956702.05</v>
      </c>
      <c r="E184" s="165">
        <v>0</v>
      </c>
    </row>
    <row r="185" spans="1:5" ht="12.75">
      <c r="A185" s="162" t="s">
        <v>513</v>
      </c>
      <c r="B185" s="163" t="s">
        <v>587</v>
      </c>
      <c r="C185" s="164">
        <v>123452.88</v>
      </c>
      <c r="D185" s="164">
        <v>123452.88</v>
      </c>
      <c r="E185" s="165">
        <v>0</v>
      </c>
    </row>
    <row r="186" spans="1:5" ht="12.75">
      <c r="A186" s="162" t="s">
        <v>664</v>
      </c>
      <c r="B186" s="163" t="s">
        <v>665</v>
      </c>
      <c r="C186" s="164">
        <v>2750</v>
      </c>
      <c r="D186" s="164">
        <v>2750</v>
      </c>
      <c r="E186" s="165">
        <v>0</v>
      </c>
    </row>
    <row r="187" spans="1:5" ht="12.75">
      <c r="A187" s="162" t="s">
        <v>515</v>
      </c>
      <c r="B187" s="163" t="s">
        <v>588</v>
      </c>
      <c r="C187" s="164">
        <v>2785.44</v>
      </c>
      <c r="D187" s="164">
        <v>2785.44</v>
      </c>
      <c r="E187" s="165">
        <v>0</v>
      </c>
    </row>
    <row r="188" spans="1:5" ht="25.5">
      <c r="A188" s="162" t="s">
        <v>407</v>
      </c>
      <c r="B188" s="163" t="s">
        <v>408</v>
      </c>
      <c r="C188" s="164">
        <v>85846.05</v>
      </c>
      <c r="D188" s="164">
        <v>85846.05</v>
      </c>
      <c r="E188" s="165">
        <v>0</v>
      </c>
    </row>
    <row r="189" spans="1:5" ht="12.75">
      <c r="A189" s="162" t="s">
        <v>513</v>
      </c>
      <c r="B189" s="163" t="s">
        <v>589</v>
      </c>
      <c r="C189" s="164">
        <v>85846.05</v>
      </c>
      <c r="D189" s="164">
        <v>85846.05</v>
      </c>
      <c r="E189" s="165">
        <v>0</v>
      </c>
    </row>
    <row r="190" spans="1:5" ht="38.25">
      <c r="A190" s="162" t="s">
        <v>409</v>
      </c>
      <c r="B190" s="163" t="s">
        <v>410</v>
      </c>
      <c r="C190" s="164">
        <v>2787843.74</v>
      </c>
      <c r="D190" s="164">
        <v>2787843.74</v>
      </c>
      <c r="E190" s="165">
        <v>0</v>
      </c>
    </row>
    <row r="191" spans="1:5" ht="12.75">
      <c r="A191" s="162" t="s">
        <v>513</v>
      </c>
      <c r="B191" s="163" t="s">
        <v>590</v>
      </c>
      <c r="C191" s="164">
        <v>2787843.74</v>
      </c>
      <c r="D191" s="164">
        <v>2787843.74</v>
      </c>
      <c r="E191" s="165">
        <v>0</v>
      </c>
    </row>
    <row r="192" spans="1:5" ht="12.75">
      <c r="A192" s="162" t="s">
        <v>666</v>
      </c>
      <c r="B192" s="163" t="s">
        <v>667</v>
      </c>
      <c r="C192" s="164">
        <v>399000</v>
      </c>
      <c r="D192" s="164">
        <v>399000</v>
      </c>
      <c r="E192" s="165">
        <v>0</v>
      </c>
    </row>
    <row r="193" spans="1:5" ht="12.75">
      <c r="A193" s="162" t="s">
        <v>668</v>
      </c>
      <c r="B193" s="163" t="s">
        <v>669</v>
      </c>
      <c r="C193" s="164">
        <v>399000</v>
      </c>
      <c r="D193" s="164">
        <v>399000</v>
      </c>
      <c r="E193" s="165">
        <v>0</v>
      </c>
    </row>
    <row r="194" spans="1:5" ht="12.75">
      <c r="A194" s="162" t="s">
        <v>290</v>
      </c>
      <c r="B194" s="163" t="s">
        <v>670</v>
      </c>
      <c r="C194" s="164">
        <v>399000</v>
      </c>
      <c r="D194" s="164">
        <v>399000</v>
      </c>
      <c r="E194" s="165">
        <v>0</v>
      </c>
    </row>
    <row r="195" spans="1:5" ht="12.75">
      <c r="A195" s="162" t="s">
        <v>513</v>
      </c>
      <c r="B195" s="163" t="s">
        <v>671</v>
      </c>
      <c r="C195" s="164">
        <v>399000</v>
      </c>
      <c r="D195" s="164">
        <v>399000</v>
      </c>
      <c r="E195" s="165">
        <v>0</v>
      </c>
    </row>
    <row r="196" spans="1:5" ht="38.25">
      <c r="A196" s="162" t="s">
        <v>591</v>
      </c>
      <c r="B196" s="163" t="s">
        <v>592</v>
      </c>
      <c r="C196" s="164">
        <v>20000000</v>
      </c>
      <c r="D196" s="164">
        <v>20000000</v>
      </c>
      <c r="E196" s="165">
        <v>0</v>
      </c>
    </row>
    <row r="197" spans="1:5" ht="25.5">
      <c r="A197" s="162" t="s">
        <v>593</v>
      </c>
      <c r="B197" s="163" t="s">
        <v>594</v>
      </c>
      <c r="C197" s="164">
        <v>20000000</v>
      </c>
      <c r="D197" s="164">
        <v>20000000</v>
      </c>
      <c r="E197" s="165">
        <v>0</v>
      </c>
    </row>
    <row r="198" spans="1:5" ht="38.25">
      <c r="A198" s="162" t="s">
        <v>556</v>
      </c>
      <c r="B198" s="163" t="s">
        <v>595</v>
      </c>
      <c r="C198" s="164">
        <v>20000000</v>
      </c>
      <c r="D198" s="164">
        <v>20000000</v>
      </c>
      <c r="E198" s="165">
        <v>0</v>
      </c>
    </row>
    <row r="199" spans="1:5" ht="12.75">
      <c r="A199" s="162" t="s">
        <v>171</v>
      </c>
      <c r="B199" s="163" t="s">
        <v>596</v>
      </c>
      <c r="C199" s="164">
        <v>20000000</v>
      </c>
      <c r="D199" s="164">
        <v>20000000</v>
      </c>
      <c r="E199" s="165">
        <v>0</v>
      </c>
    </row>
  </sheetData>
  <sheetProtection/>
  <mergeCells count="11">
    <mergeCell ref="A7:E7"/>
    <mergeCell ref="D1:E1"/>
    <mergeCell ref="D2:E2"/>
    <mergeCell ref="D3:E3"/>
    <mergeCell ref="A5:E5"/>
    <mergeCell ref="A6:E6"/>
    <mergeCell ref="E9:E11"/>
    <mergeCell ref="A9:A11"/>
    <mergeCell ref="B9:B11"/>
    <mergeCell ref="C9:C11"/>
    <mergeCell ref="D9:D11"/>
  </mergeCells>
  <printOptions/>
  <pageMargins left="0.7086614173228347" right="0.7086614173228347" top="0.7480314960629921" bottom="0.7480314960629921" header="0.31496062992125984" footer="0.31496062992125984"/>
  <pageSetup fitToHeight="100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43"/>
  <sheetViews>
    <sheetView tabSelected="1" zoomScalePageLayoutView="0" workbookViewId="0" topLeftCell="A1">
      <selection activeCell="E11" sqref="E11"/>
    </sheetView>
  </sheetViews>
  <sheetFormatPr defaultColWidth="6.421875" defaultRowHeight="12.75"/>
  <cols>
    <col min="1" max="1" width="10.421875" style="6" customWidth="1"/>
    <col min="2" max="2" width="38.57421875" style="6" customWidth="1"/>
    <col min="3" max="3" width="4.00390625" style="6" hidden="1" customWidth="1"/>
    <col min="4" max="4" width="11.421875" style="6" customWidth="1"/>
    <col min="5" max="5" width="12.28125" style="6" customWidth="1"/>
    <col min="6" max="6" width="15.140625" style="6" customWidth="1"/>
    <col min="7" max="215" width="9.140625" style="6" customWidth="1"/>
    <col min="216" max="216" width="24.8515625" style="6" customWidth="1"/>
    <col min="217" max="217" width="0" style="6" hidden="1" customWidth="1"/>
    <col min="218" max="218" width="5.28125" style="6" customWidth="1"/>
    <col min="219" max="16384" width="6.421875" style="6" customWidth="1"/>
  </cols>
  <sheetData>
    <row r="1" spans="1:220" ht="16.5" customHeight="1">
      <c r="A1" s="9"/>
      <c r="B1" s="9"/>
      <c r="C1" s="10"/>
      <c r="D1" s="189" t="s">
        <v>20</v>
      </c>
      <c r="E1" s="189"/>
      <c r="F1" s="18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</row>
    <row r="2" spans="1:220" ht="47.25" customHeight="1">
      <c r="A2" s="9"/>
      <c r="B2" s="9"/>
      <c r="C2" s="10"/>
      <c r="D2" s="189" t="s">
        <v>1</v>
      </c>
      <c r="E2" s="189"/>
      <c r="F2" s="18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</row>
    <row r="3" spans="1:220" ht="15.75" customHeight="1">
      <c r="A3" s="9"/>
      <c r="B3" s="9"/>
      <c r="C3" s="10"/>
      <c r="D3" s="189" t="s">
        <v>673</v>
      </c>
      <c r="E3" s="189"/>
      <c r="F3" s="18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</row>
    <row r="4" spans="1:220" ht="15.75" customHeight="1">
      <c r="A4" s="186" t="s">
        <v>674</v>
      </c>
      <c r="B4" s="186"/>
      <c r="C4" s="186"/>
      <c r="D4" s="186"/>
      <c r="E4" s="186"/>
      <c r="F4" s="18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</row>
    <row r="5" spans="1:220" ht="12.75" customHeight="1">
      <c r="A5" s="186"/>
      <c r="B5" s="186"/>
      <c r="C5" s="186"/>
      <c r="D5" s="186"/>
      <c r="E5" s="186"/>
      <c r="F5" s="186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</row>
    <row r="6" spans="1:220" ht="24.75" customHeight="1">
      <c r="A6" s="186"/>
      <c r="B6" s="186"/>
      <c r="C6" s="186"/>
      <c r="D6" s="186"/>
      <c r="E6" s="186"/>
      <c r="F6" s="186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</row>
    <row r="7" spans="1:6" ht="8.25" customHeight="1">
      <c r="A7" s="13"/>
      <c r="B7" s="12"/>
      <c r="C7" s="12"/>
      <c r="D7" s="14"/>
      <c r="E7" s="14"/>
      <c r="F7" s="14"/>
    </row>
    <row r="8" spans="1:6" ht="33.75">
      <c r="A8" s="166" t="s">
        <v>62</v>
      </c>
      <c r="B8" s="166" t="s">
        <v>22</v>
      </c>
      <c r="C8" s="167"/>
      <c r="D8" s="168" t="s">
        <v>23</v>
      </c>
      <c r="E8" s="168" t="s">
        <v>2</v>
      </c>
      <c r="F8" s="168" t="s">
        <v>149</v>
      </c>
    </row>
    <row r="9" spans="1:6" ht="12.75">
      <c r="A9" s="100">
        <v>1</v>
      </c>
      <c r="B9" s="7">
        <v>2</v>
      </c>
      <c r="C9" s="7"/>
      <c r="D9" s="38" t="s">
        <v>15</v>
      </c>
      <c r="E9" s="38" t="s">
        <v>24</v>
      </c>
      <c r="F9" s="38" t="s">
        <v>25</v>
      </c>
    </row>
    <row r="10" spans="1:6" ht="12.75">
      <c r="A10" s="101"/>
      <c r="B10" s="101" t="s">
        <v>63</v>
      </c>
      <c r="C10" s="101"/>
      <c r="D10" s="39">
        <f>D12+D17+D19+D22+D25+D29+D33+D35+D38+D40+D42</f>
        <v>140579086.31</v>
      </c>
      <c r="E10" s="39">
        <f>E12+E17+E19+E22+E25+E29+E33+E35+E38+E40+E42</f>
        <v>139206621.05</v>
      </c>
      <c r="F10" s="39">
        <f>D10-E10</f>
        <v>1372465.2599999905</v>
      </c>
    </row>
    <row r="11" spans="1:6" ht="12.75">
      <c r="A11" s="102"/>
      <c r="B11" s="102" t="s">
        <v>27</v>
      </c>
      <c r="C11" s="101">
        <v>2</v>
      </c>
      <c r="D11" s="103">
        <v>48381348.769999996</v>
      </c>
      <c r="E11" s="103">
        <v>48381348.769999996</v>
      </c>
      <c r="F11" s="103"/>
    </row>
    <row r="12" spans="1:6" ht="12.75">
      <c r="A12" s="169" t="s">
        <v>64</v>
      </c>
      <c r="B12" s="33" t="s">
        <v>65</v>
      </c>
      <c r="C12" s="101">
        <v>2</v>
      </c>
      <c r="D12" s="39">
        <f>D13+D14+D15+D16</f>
        <v>26274867.14</v>
      </c>
      <c r="E12" s="39">
        <f>E13+E14+E15+E16</f>
        <v>25834702.590000004</v>
      </c>
      <c r="F12" s="39">
        <f>D12-E12</f>
        <v>440164.549999997</v>
      </c>
    </row>
    <row r="13" spans="1:6" ht="45">
      <c r="A13" s="170" t="s">
        <v>30</v>
      </c>
      <c r="B13" s="33" t="s">
        <v>29</v>
      </c>
      <c r="C13" s="101">
        <v>2</v>
      </c>
      <c r="D13" s="39">
        <f>'приложение 2'!C16</f>
        <v>1931004</v>
      </c>
      <c r="E13" s="39">
        <f>'приложение 2'!D16</f>
        <v>1931004</v>
      </c>
      <c r="F13" s="39">
        <f aca="true" t="shared" si="0" ref="F13:F43">D13-E13</f>
        <v>0</v>
      </c>
    </row>
    <row r="14" spans="1:6" ht="45">
      <c r="A14" s="170" t="s">
        <v>33</v>
      </c>
      <c r="B14" s="33" t="s">
        <v>32</v>
      </c>
      <c r="C14" s="101">
        <v>2</v>
      </c>
      <c r="D14" s="39">
        <f>'приложение 2'!C19</f>
        <v>11288806.16</v>
      </c>
      <c r="E14" s="39">
        <f>'приложение 2'!D19</f>
        <v>11214801.610000001</v>
      </c>
      <c r="F14" s="39">
        <f t="shared" si="0"/>
        <v>74004.54999999888</v>
      </c>
    </row>
    <row r="15" spans="1:6" ht="12.75">
      <c r="A15" s="169" t="s">
        <v>37</v>
      </c>
      <c r="B15" s="33" t="s">
        <v>36</v>
      </c>
      <c r="C15" s="101"/>
      <c r="D15" s="39">
        <f>'приложение 2'!C29</f>
        <v>366160</v>
      </c>
      <c r="E15" s="39">
        <f>'приложение 2'!D29</f>
        <v>0</v>
      </c>
      <c r="F15" s="39">
        <f t="shared" si="0"/>
        <v>366160</v>
      </c>
    </row>
    <row r="16" spans="1:6" ht="12.75">
      <c r="A16" s="170" t="s">
        <v>39</v>
      </c>
      <c r="B16" s="33" t="s">
        <v>38</v>
      </c>
      <c r="C16" s="101">
        <v>2</v>
      </c>
      <c r="D16" s="39">
        <f>'приложение 2'!C32</f>
        <v>12688896.98</v>
      </c>
      <c r="E16" s="39">
        <f>'приложение 2'!D32</f>
        <v>12688896.98</v>
      </c>
      <c r="F16" s="39">
        <f t="shared" si="0"/>
        <v>0</v>
      </c>
    </row>
    <row r="17" spans="1:6" ht="12.75">
      <c r="A17" s="169" t="s">
        <v>66</v>
      </c>
      <c r="B17" s="33" t="s">
        <v>67</v>
      </c>
      <c r="C17" s="101"/>
      <c r="D17" s="39">
        <f>D18</f>
        <v>343187</v>
      </c>
      <c r="E17" s="39">
        <f>E18</f>
        <v>298176.17</v>
      </c>
      <c r="F17" s="39">
        <f t="shared" si="0"/>
        <v>45010.830000000016</v>
      </c>
    </row>
    <row r="18" spans="1:6" ht="12.75">
      <c r="A18" s="170" t="s">
        <v>41</v>
      </c>
      <c r="B18" s="33" t="s">
        <v>40</v>
      </c>
      <c r="C18" s="101">
        <v>2</v>
      </c>
      <c r="D18" s="39">
        <f>'приложение 2'!C57</f>
        <v>343187</v>
      </c>
      <c r="E18" s="39">
        <f>'приложение 2'!D57</f>
        <v>298176.17</v>
      </c>
      <c r="F18" s="39">
        <f t="shared" si="0"/>
        <v>45010.830000000016</v>
      </c>
    </row>
    <row r="19" spans="1:6" ht="22.5">
      <c r="A19" s="169" t="s">
        <v>68</v>
      </c>
      <c r="B19" s="33" t="s">
        <v>69</v>
      </c>
      <c r="C19" s="101"/>
      <c r="D19" s="39">
        <f>D20+D21</f>
        <v>3340703.1500000004</v>
      </c>
      <c r="E19" s="39">
        <f>E20+E21</f>
        <v>3317187.1500000004</v>
      </c>
      <c r="F19" s="39">
        <f t="shared" si="0"/>
        <v>23516</v>
      </c>
    </row>
    <row r="20" spans="1:6" ht="33.75">
      <c r="A20" s="170" t="s">
        <v>44</v>
      </c>
      <c r="B20" s="33" t="s">
        <v>43</v>
      </c>
      <c r="C20" s="101">
        <v>2</v>
      </c>
      <c r="D20" s="39">
        <f>'приложение 2'!C64</f>
        <v>2611134.66</v>
      </c>
      <c r="E20" s="39">
        <f>'приложение 2'!D64</f>
        <v>2611134.66</v>
      </c>
      <c r="F20" s="39">
        <f t="shared" si="0"/>
        <v>0</v>
      </c>
    </row>
    <row r="21" spans="1:6" ht="12.75">
      <c r="A21" s="170" t="s">
        <v>46</v>
      </c>
      <c r="B21" s="33" t="s">
        <v>45</v>
      </c>
      <c r="C21" s="101">
        <v>2</v>
      </c>
      <c r="D21" s="39">
        <f>'приложение 2'!C77</f>
        <v>729568.49</v>
      </c>
      <c r="E21" s="39">
        <f>'приложение 2'!D77</f>
        <v>706052.49</v>
      </c>
      <c r="F21" s="39">
        <f t="shared" si="0"/>
        <v>23516</v>
      </c>
    </row>
    <row r="22" spans="1:6" ht="12.75">
      <c r="A22" s="169" t="s">
        <v>70</v>
      </c>
      <c r="B22" s="33" t="s">
        <v>71</v>
      </c>
      <c r="C22" s="101"/>
      <c r="D22" s="39">
        <f>SUM(D23:D24)</f>
        <v>17684714.15</v>
      </c>
      <c r="E22" s="39">
        <f>SUM(E23:E24)</f>
        <v>17684714.15</v>
      </c>
      <c r="F22" s="39">
        <f t="shared" si="0"/>
        <v>0</v>
      </c>
    </row>
    <row r="23" spans="1:6" ht="12.75">
      <c r="A23" s="169" t="s">
        <v>97</v>
      </c>
      <c r="B23" s="33" t="s">
        <v>98</v>
      </c>
      <c r="C23" s="101"/>
      <c r="D23" s="39">
        <f>'приложение 2'!C82</f>
        <v>17374414.15</v>
      </c>
      <c r="E23" s="39">
        <f>'приложение 2'!D82</f>
        <v>17374414.15</v>
      </c>
      <c r="F23" s="39">
        <f t="shared" si="0"/>
        <v>0</v>
      </c>
    </row>
    <row r="24" spans="1:6" ht="22.5">
      <c r="A24" s="170" t="s">
        <v>48</v>
      </c>
      <c r="B24" s="33" t="s">
        <v>47</v>
      </c>
      <c r="C24" s="101">
        <v>2</v>
      </c>
      <c r="D24" s="39">
        <f>'приложение 2'!C93</f>
        <v>310300</v>
      </c>
      <c r="E24" s="39">
        <f>'приложение 2'!D93</f>
        <v>310300</v>
      </c>
      <c r="F24" s="39">
        <f t="shared" si="0"/>
        <v>0</v>
      </c>
    </row>
    <row r="25" spans="1:6" ht="12.75">
      <c r="A25" s="169" t="s">
        <v>72</v>
      </c>
      <c r="B25" s="33" t="s">
        <v>73</v>
      </c>
      <c r="C25" s="101"/>
      <c r="D25" s="39">
        <f>SUM(D26:D28)</f>
        <v>40802300.18</v>
      </c>
      <c r="E25" s="39">
        <f>SUM(E26:E28)</f>
        <v>39938526.3</v>
      </c>
      <c r="F25" s="39">
        <f t="shared" si="0"/>
        <v>863773.8800000027</v>
      </c>
    </row>
    <row r="26" spans="1:6" ht="12.75">
      <c r="A26" s="170" t="s">
        <v>50</v>
      </c>
      <c r="B26" s="33" t="s">
        <v>49</v>
      </c>
      <c r="C26" s="101">
        <v>2</v>
      </c>
      <c r="D26" s="39">
        <f>'приложение 2'!C97</f>
        <v>2187067.4</v>
      </c>
      <c r="E26" s="39">
        <f>'приложение 2'!D97</f>
        <v>2187067.4</v>
      </c>
      <c r="F26" s="39">
        <f t="shared" si="0"/>
        <v>0</v>
      </c>
    </row>
    <row r="27" spans="1:6" ht="12.75">
      <c r="A27" s="170" t="s">
        <v>52</v>
      </c>
      <c r="B27" s="33" t="s">
        <v>51</v>
      </c>
      <c r="C27" s="101">
        <v>2</v>
      </c>
      <c r="D27" s="39">
        <f>'приложение 2'!C104</f>
        <v>15238062.6</v>
      </c>
      <c r="E27" s="39">
        <f>'приложение 2'!D104</f>
        <v>15111374.94</v>
      </c>
      <c r="F27" s="39">
        <f t="shared" si="0"/>
        <v>126687.66000000015</v>
      </c>
    </row>
    <row r="28" spans="1:6" ht="12.75">
      <c r="A28" s="170" t="s">
        <v>54</v>
      </c>
      <c r="B28" s="33" t="s">
        <v>53</v>
      </c>
      <c r="C28" s="101">
        <v>2</v>
      </c>
      <c r="D28" s="39">
        <f>'приложение 2'!C114</f>
        <v>23377170.18</v>
      </c>
      <c r="E28" s="39">
        <f>'приложение 2'!D114</f>
        <v>22640083.959999997</v>
      </c>
      <c r="F28" s="39">
        <f t="shared" si="0"/>
        <v>737086.2200000025</v>
      </c>
    </row>
    <row r="29" spans="1:6" ht="12.75">
      <c r="A29" s="169" t="s">
        <v>95</v>
      </c>
      <c r="B29" s="33" t="s">
        <v>99</v>
      </c>
      <c r="C29" s="101"/>
      <c r="D29" s="39">
        <f>D30+D31+D32</f>
        <v>2350703.47</v>
      </c>
      <c r="E29" s="39">
        <f>E30+E31+E32</f>
        <v>2350703.47</v>
      </c>
      <c r="F29" s="39">
        <f t="shared" si="0"/>
        <v>0</v>
      </c>
    </row>
    <row r="30" spans="1:6" ht="12.75">
      <c r="A30" s="169" t="s">
        <v>411</v>
      </c>
      <c r="B30" s="33" t="s">
        <v>413</v>
      </c>
      <c r="C30" s="101"/>
      <c r="D30" s="39">
        <f>'приложение 2'!C142</f>
        <v>1029814.33</v>
      </c>
      <c r="E30" s="39">
        <f>'приложение 2'!D142</f>
        <v>1029814.33</v>
      </c>
      <c r="F30" s="39">
        <f t="shared" si="0"/>
        <v>0</v>
      </c>
    </row>
    <row r="31" spans="1:6" ht="12.75">
      <c r="A31" s="169" t="s">
        <v>412</v>
      </c>
      <c r="B31" s="33" t="s">
        <v>414</v>
      </c>
      <c r="C31" s="101"/>
      <c r="D31" s="39">
        <f>'приложение 2'!C145</f>
        <v>1001832.98</v>
      </c>
      <c r="E31" s="39">
        <f>'приложение 2'!D145</f>
        <v>1001832.98</v>
      </c>
      <c r="F31" s="39">
        <f t="shared" si="0"/>
        <v>0</v>
      </c>
    </row>
    <row r="32" spans="1:6" ht="12.75">
      <c r="A32" s="169" t="s">
        <v>96</v>
      </c>
      <c r="B32" s="33" t="s">
        <v>100</v>
      </c>
      <c r="C32" s="101"/>
      <c r="D32" s="39">
        <f>'приложение 2'!C148</f>
        <v>319056.16000000003</v>
      </c>
      <c r="E32" s="39">
        <f>'приложение 2'!D148</f>
        <v>319056.16000000003</v>
      </c>
      <c r="F32" s="39">
        <f t="shared" si="0"/>
        <v>0</v>
      </c>
    </row>
    <row r="33" spans="1:6" ht="12.75">
      <c r="A33" s="169" t="s">
        <v>74</v>
      </c>
      <c r="B33" s="33" t="s">
        <v>75</v>
      </c>
      <c r="C33" s="101"/>
      <c r="D33" s="39">
        <f>D34</f>
        <v>21454016.41</v>
      </c>
      <c r="E33" s="39">
        <f>E34</f>
        <v>21454016.41</v>
      </c>
      <c r="F33" s="39">
        <f t="shared" si="0"/>
        <v>0</v>
      </c>
    </row>
    <row r="34" spans="1:6" ht="12.75">
      <c r="A34" s="170" t="s">
        <v>56</v>
      </c>
      <c r="B34" s="33" t="s">
        <v>55</v>
      </c>
      <c r="C34" s="101">
        <v>2</v>
      </c>
      <c r="D34" s="39">
        <f>'приложение 2'!C157</f>
        <v>21454016.41</v>
      </c>
      <c r="E34" s="39">
        <f>'приложение 2'!D157</f>
        <v>21454016.41</v>
      </c>
      <c r="F34" s="39">
        <f t="shared" si="0"/>
        <v>0</v>
      </c>
    </row>
    <row r="35" spans="1:6" ht="12.75">
      <c r="A35" s="169" t="s">
        <v>17</v>
      </c>
      <c r="B35" s="33" t="s">
        <v>76</v>
      </c>
      <c r="C35" s="101"/>
      <c r="D35" s="39">
        <f>D36+D37</f>
        <v>784975.68</v>
      </c>
      <c r="E35" s="39">
        <f>E36+E37</f>
        <v>784975.68</v>
      </c>
      <c r="F35" s="39">
        <f t="shared" si="0"/>
        <v>0</v>
      </c>
    </row>
    <row r="36" spans="1:6" ht="12.75">
      <c r="A36" s="170" t="s">
        <v>58</v>
      </c>
      <c r="B36" s="33" t="s">
        <v>57</v>
      </c>
      <c r="C36" s="101">
        <v>2</v>
      </c>
      <c r="D36" s="39">
        <f>'приложение 2'!C168</f>
        <v>14096.3</v>
      </c>
      <c r="E36" s="39">
        <f>'приложение 2'!D168</f>
        <v>14096.3</v>
      </c>
      <c r="F36" s="39">
        <f t="shared" si="0"/>
        <v>0</v>
      </c>
    </row>
    <row r="37" spans="1:6" ht="13.5" customHeight="1">
      <c r="A37" s="170">
        <v>1006</v>
      </c>
      <c r="B37" s="33" t="s">
        <v>415</v>
      </c>
      <c r="C37" s="101"/>
      <c r="D37" s="39">
        <f>'приложение 2'!C171</f>
        <v>770879.38</v>
      </c>
      <c r="E37" s="39">
        <f>'приложение 2'!D171</f>
        <v>770879.38</v>
      </c>
      <c r="F37" s="39">
        <f t="shared" si="0"/>
        <v>0</v>
      </c>
    </row>
    <row r="38" spans="1:6" ht="12.75">
      <c r="A38" s="170">
        <v>1100</v>
      </c>
      <c r="B38" s="33" t="s">
        <v>77</v>
      </c>
      <c r="C38" s="101"/>
      <c r="D38" s="39">
        <f>D39</f>
        <v>7144619.13</v>
      </c>
      <c r="E38" s="39">
        <f>E39</f>
        <v>7144619.13</v>
      </c>
      <c r="F38" s="39">
        <f t="shared" si="0"/>
        <v>0</v>
      </c>
    </row>
    <row r="39" spans="1:6" ht="12.75">
      <c r="A39" s="170" t="s">
        <v>60</v>
      </c>
      <c r="B39" s="33" t="s">
        <v>59</v>
      </c>
      <c r="C39" s="101">
        <v>2</v>
      </c>
      <c r="D39" s="39">
        <f>'приложение 2'!C181</f>
        <v>7144619.13</v>
      </c>
      <c r="E39" s="39">
        <f>'приложение 2'!D181</f>
        <v>7144619.13</v>
      </c>
      <c r="F39" s="39">
        <f t="shared" si="0"/>
        <v>0</v>
      </c>
    </row>
    <row r="40" spans="1:6" ht="12.75">
      <c r="A40" s="170">
        <v>1200</v>
      </c>
      <c r="B40" s="33" t="s">
        <v>666</v>
      </c>
      <c r="C40" s="101"/>
      <c r="D40" s="39">
        <f>D41</f>
        <v>399000</v>
      </c>
      <c r="E40" s="39">
        <f>E41</f>
        <v>399000</v>
      </c>
      <c r="F40" s="39">
        <f t="shared" si="0"/>
        <v>0</v>
      </c>
    </row>
    <row r="41" spans="1:6" ht="12.75">
      <c r="A41" s="170">
        <v>1202</v>
      </c>
      <c r="B41" s="33" t="s">
        <v>668</v>
      </c>
      <c r="C41" s="101"/>
      <c r="D41" s="39">
        <f>'приложение 2'!C193</f>
        <v>399000</v>
      </c>
      <c r="E41" s="39">
        <f>'приложение 2'!D193</f>
        <v>399000</v>
      </c>
      <c r="F41" s="39">
        <f t="shared" si="0"/>
        <v>0</v>
      </c>
    </row>
    <row r="42" spans="1:6" ht="33.75">
      <c r="A42" s="170">
        <v>1400</v>
      </c>
      <c r="B42" s="104" t="s">
        <v>591</v>
      </c>
      <c r="C42" s="105"/>
      <c r="D42" s="39">
        <f>D43</f>
        <v>20000000</v>
      </c>
      <c r="E42" s="39">
        <f>E43</f>
        <v>20000000</v>
      </c>
      <c r="F42" s="39">
        <f t="shared" si="0"/>
        <v>0</v>
      </c>
    </row>
    <row r="43" spans="1:6" ht="22.5">
      <c r="A43" s="170">
        <v>1403</v>
      </c>
      <c r="B43" s="104" t="s">
        <v>593</v>
      </c>
      <c r="C43" s="105"/>
      <c r="D43" s="39">
        <f>'приложение 2'!C197</f>
        <v>20000000</v>
      </c>
      <c r="E43" s="39">
        <f>'приложение 2'!D197</f>
        <v>20000000</v>
      </c>
      <c r="F43" s="39">
        <f t="shared" si="0"/>
        <v>0</v>
      </c>
    </row>
  </sheetData>
  <sheetProtection/>
  <mergeCells count="4">
    <mergeCell ref="D1:F1"/>
    <mergeCell ref="D2:F2"/>
    <mergeCell ref="D3:F3"/>
    <mergeCell ref="A4:F6"/>
  </mergeCells>
  <printOptions/>
  <pageMargins left="0.7086614173228347" right="0.7086614173228347" top="0.7480314960629921" bottom="0.5905511811023623" header="0.31496062992125984" footer="0.31496062992125984"/>
  <pageSetup fitToHeight="1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2"/>
  <sheetViews>
    <sheetView zoomScalePageLayoutView="0" workbookViewId="0" topLeftCell="A1">
      <selection activeCell="I14" sqref="I14"/>
    </sheetView>
  </sheetViews>
  <sheetFormatPr defaultColWidth="0" defaultRowHeight="12.75"/>
  <cols>
    <col min="1" max="1" width="4.421875" style="6" customWidth="1"/>
    <col min="2" max="2" width="11.28125" style="6" customWidth="1"/>
    <col min="3" max="3" width="4.7109375" style="6" customWidth="1"/>
    <col min="4" max="4" width="6.421875" style="6" customWidth="1"/>
    <col min="5" max="5" width="5.8515625" style="6" customWidth="1"/>
    <col min="6" max="6" width="30.421875" style="21" customWidth="1"/>
    <col min="7" max="7" width="4.57421875" style="21" hidden="1" customWidth="1"/>
    <col min="8" max="8" width="17.57421875" style="20" customWidth="1"/>
    <col min="9" max="9" width="18.28125" style="20" customWidth="1"/>
    <col min="10" max="248" width="9.140625" style="6" customWidth="1"/>
    <col min="249" max="249" width="22.28125" style="6" customWidth="1"/>
    <col min="250" max="16384" width="0" style="6" hidden="1" customWidth="1"/>
  </cols>
  <sheetData>
    <row r="1" spans="1:250" ht="16.5" customHeight="1">
      <c r="A1" s="9"/>
      <c r="B1" s="9"/>
      <c r="C1" s="9"/>
      <c r="D1" s="9"/>
      <c r="E1" s="9"/>
      <c r="F1" s="189"/>
      <c r="G1" s="189"/>
      <c r="H1" s="190" t="s">
        <v>61</v>
      </c>
      <c r="I1" s="190"/>
      <c r="J1" s="126"/>
      <c r="K1" s="126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</row>
    <row r="2" spans="1:250" ht="46.5" customHeight="1">
      <c r="A2" s="9"/>
      <c r="B2" s="9"/>
      <c r="C2" s="9"/>
      <c r="D2" s="9"/>
      <c r="E2" s="9"/>
      <c r="F2" s="172"/>
      <c r="G2" s="172"/>
      <c r="H2" s="190" t="s">
        <v>1</v>
      </c>
      <c r="I2" s="190"/>
      <c r="J2" s="172"/>
      <c r="K2" s="172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</row>
    <row r="3" spans="1:250" ht="15.75" customHeight="1">
      <c r="A3" s="9"/>
      <c r="B3" s="9"/>
      <c r="C3" s="9"/>
      <c r="D3" s="9"/>
      <c r="E3" s="9"/>
      <c r="F3" s="189"/>
      <c r="G3" s="189"/>
      <c r="H3" s="190" t="s">
        <v>679</v>
      </c>
      <c r="I3" s="190"/>
      <c r="J3" s="126"/>
      <c r="K3" s="126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</row>
    <row r="5" spans="1:250" ht="15.75">
      <c r="A5" s="186" t="s">
        <v>78</v>
      </c>
      <c r="B5" s="186"/>
      <c r="C5" s="186"/>
      <c r="D5" s="186"/>
      <c r="E5" s="186"/>
      <c r="F5" s="186"/>
      <c r="G5" s="186"/>
      <c r="H5" s="186"/>
      <c r="I5" s="18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ht="18" customHeight="1">
      <c r="A6" s="186" t="s">
        <v>3</v>
      </c>
      <c r="B6" s="186"/>
      <c r="C6" s="186"/>
      <c r="D6" s="186"/>
      <c r="E6" s="186"/>
      <c r="F6" s="186"/>
      <c r="G6" s="186"/>
      <c r="H6" s="186"/>
      <c r="I6" s="18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250" ht="30.75" customHeight="1">
      <c r="A7" s="186" t="s">
        <v>680</v>
      </c>
      <c r="B7" s="186"/>
      <c r="C7" s="186"/>
      <c r="D7" s="186"/>
      <c r="E7" s="186"/>
      <c r="F7" s="186"/>
      <c r="G7" s="186"/>
      <c r="H7" s="186"/>
      <c r="I7" s="18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6:9" ht="12.75">
      <c r="F8" s="12"/>
      <c r="G8" s="12"/>
      <c r="H8" s="14"/>
      <c r="I8" s="14"/>
    </row>
    <row r="9" spans="1:9" ht="47.25">
      <c r="A9" s="191" t="s">
        <v>79</v>
      </c>
      <c r="B9" s="192"/>
      <c r="C9" s="192"/>
      <c r="D9" s="192"/>
      <c r="E9" s="193"/>
      <c r="F9" s="127" t="s">
        <v>80</v>
      </c>
      <c r="G9" s="128"/>
      <c r="H9" s="129" t="s">
        <v>81</v>
      </c>
      <c r="I9" s="130" t="s">
        <v>2</v>
      </c>
    </row>
    <row r="10" spans="1:9" ht="15.75">
      <c r="A10" s="194">
        <v>1</v>
      </c>
      <c r="B10" s="195"/>
      <c r="C10" s="195"/>
      <c r="D10" s="195"/>
      <c r="E10" s="196"/>
      <c r="F10" s="131">
        <v>2</v>
      </c>
      <c r="G10" s="132"/>
      <c r="H10" s="133" t="s">
        <v>15</v>
      </c>
      <c r="I10" s="133" t="s">
        <v>24</v>
      </c>
    </row>
    <row r="11" spans="1:9" ht="31.5">
      <c r="A11" s="134"/>
      <c r="B11" s="135"/>
      <c r="C11" s="135"/>
      <c r="D11" s="135"/>
      <c r="E11" s="136"/>
      <c r="F11" s="137" t="s">
        <v>82</v>
      </c>
      <c r="G11" s="138">
        <v>4</v>
      </c>
      <c r="H11" s="139">
        <f>H12+H13</f>
        <v>-8089975.520000011</v>
      </c>
      <c r="I11" s="139">
        <f>I12+I13</f>
        <v>-9054059.949999988</v>
      </c>
    </row>
    <row r="12" spans="1:9" ht="47.25">
      <c r="A12" s="140" t="s">
        <v>83</v>
      </c>
      <c r="B12" s="141" t="s">
        <v>84</v>
      </c>
      <c r="C12" s="141" t="s">
        <v>10</v>
      </c>
      <c r="D12" s="141" t="s">
        <v>6</v>
      </c>
      <c r="E12" s="142" t="s">
        <v>85</v>
      </c>
      <c r="F12" s="137" t="s">
        <v>169</v>
      </c>
      <c r="G12" s="138">
        <v>4</v>
      </c>
      <c r="H12" s="143">
        <v>-148669061.83</v>
      </c>
      <c r="I12" s="143">
        <v>-171974247.88</v>
      </c>
    </row>
    <row r="13" spans="1:9" ht="63">
      <c r="A13" s="134" t="s">
        <v>83</v>
      </c>
      <c r="B13" s="135" t="s">
        <v>84</v>
      </c>
      <c r="C13" s="135" t="s">
        <v>10</v>
      </c>
      <c r="D13" s="135" t="s">
        <v>6</v>
      </c>
      <c r="E13" s="136" t="s">
        <v>86</v>
      </c>
      <c r="F13" s="137" t="s">
        <v>170</v>
      </c>
      <c r="G13" s="144">
        <v>4</v>
      </c>
      <c r="H13" s="145">
        <v>140579086.31</v>
      </c>
      <c r="I13" s="145">
        <v>162920187.93</v>
      </c>
    </row>
    <row r="14" spans="6:9" ht="12.75">
      <c r="F14" s="32"/>
      <c r="G14" s="15"/>
      <c r="H14" s="16"/>
      <c r="I14" s="16"/>
    </row>
    <row r="15" spans="6:9" ht="12.75">
      <c r="F15" s="32"/>
      <c r="G15" s="15"/>
      <c r="H15" s="16"/>
      <c r="I15" s="16"/>
    </row>
    <row r="16" spans="6:9" ht="12.75">
      <c r="F16" s="15"/>
      <c r="G16" s="15"/>
      <c r="H16" s="16"/>
      <c r="I16" s="16"/>
    </row>
    <row r="17" spans="6:9" ht="12.75">
      <c r="F17" s="15"/>
      <c r="G17" s="15"/>
      <c r="H17" s="17"/>
      <c r="I17" s="17"/>
    </row>
    <row r="18" spans="6:9" ht="12.75">
      <c r="F18" s="15"/>
      <c r="G18" s="15"/>
      <c r="H18" s="17"/>
      <c r="I18" s="17"/>
    </row>
    <row r="19" spans="6:9" ht="12.75">
      <c r="F19" s="15"/>
      <c r="G19" s="15"/>
      <c r="H19" s="17"/>
      <c r="I19" s="17"/>
    </row>
    <row r="20" spans="6:8" ht="12.75">
      <c r="F20" s="18"/>
      <c r="G20" s="18"/>
      <c r="H20" s="19"/>
    </row>
    <row r="21" spans="6:8" ht="12.75">
      <c r="F21" s="18"/>
      <c r="G21" s="18"/>
      <c r="H21" s="19"/>
    </row>
    <row r="22" spans="6:8" ht="12.75">
      <c r="F22" s="18"/>
      <c r="G22" s="18"/>
      <c r="H22" s="19"/>
    </row>
    <row r="23" spans="6:8" ht="12.75">
      <c r="F23" s="18"/>
      <c r="G23" s="18"/>
      <c r="H23" s="19"/>
    </row>
    <row r="24" spans="6:8" ht="12.75">
      <c r="F24" s="18"/>
      <c r="G24" s="18"/>
      <c r="H24" s="19"/>
    </row>
    <row r="25" spans="6:8" ht="12.75">
      <c r="F25" s="18"/>
      <c r="G25" s="18"/>
      <c r="H25" s="19"/>
    </row>
    <row r="26" spans="6:8" ht="12.75">
      <c r="F26" s="18"/>
      <c r="G26" s="18"/>
      <c r="H26" s="19"/>
    </row>
    <row r="27" spans="6:8" ht="12.75">
      <c r="F27" s="18"/>
      <c r="G27" s="18"/>
      <c r="H27" s="19"/>
    </row>
    <row r="28" spans="6:8" ht="12.75">
      <c r="F28" s="18"/>
      <c r="G28" s="18"/>
      <c r="H28" s="19"/>
    </row>
    <row r="29" spans="6:8" ht="12.75">
      <c r="F29" s="18"/>
      <c r="G29" s="18"/>
      <c r="H29" s="19"/>
    </row>
    <row r="30" spans="6:8" ht="12.75">
      <c r="F30" s="18"/>
      <c r="G30" s="18"/>
      <c r="H30" s="19"/>
    </row>
    <row r="31" spans="6:8" ht="12.75">
      <c r="F31" s="18"/>
      <c r="G31" s="18"/>
      <c r="H31" s="19"/>
    </row>
    <row r="32" spans="6:8" ht="12.75">
      <c r="F32" s="18"/>
      <c r="G32" s="18"/>
      <c r="H32" s="19"/>
    </row>
    <row r="33" spans="6:8" ht="12.75">
      <c r="F33" s="18"/>
      <c r="G33" s="18"/>
      <c r="H33" s="19"/>
    </row>
    <row r="34" spans="6:8" ht="12.75">
      <c r="F34" s="18"/>
      <c r="G34" s="18"/>
      <c r="H34" s="19"/>
    </row>
    <row r="35" spans="6:8" ht="12.75">
      <c r="F35" s="18"/>
      <c r="G35" s="18"/>
      <c r="H35" s="19"/>
    </row>
    <row r="36" spans="6:8" ht="12.75">
      <c r="F36" s="18"/>
      <c r="G36" s="18"/>
      <c r="H36" s="19"/>
    </row>
    <row r="37" spans="6:8" ht="12.75">
      <c r="F37" s="18"/>
      <c r="G37" s="18"/>
      <c r="H37" s="19"/>
    </row>
    <row r="38" spans="6:8" ht="12.75">
      <c r="F38" s="18"/>
      <c r="G38" s="18"/>
      <c r="H38" s="19"/>
    </row>
    <row r="39" spans="6:8" ht="12.75">
      <c r="F39" s="18"/>
      <c r="G39" s="18"/>
      <c r="H39" s="19"/>
    </row>
    <row r="40" spans="6:7" ht="12.75">
      <c r="F40" s="18"/>
      <c r="G40" s="18"/>
    </row>
    <row r="42" spans="6:7" ht="12.75">
      <c r="F42" s="22"/>
      <c r="G42" s="22"/>
    </row>
  </sheetData>
  <sheetProtection/>
  <mergeCells count="10">
    <mergeCell ref="H1:I1"/>
    <mergeCell ref="H3:I3"/>
    <mergeCell ref="H2:I2"/>
    <mergeCell ref="A9:E9"/>
    <mergeCell ref="A10:E10"/>
    <mergeCell ref="F1:G1"/>
    <mergeCell ref="F3:G3"/>
    <mergeCell ref="A5:I5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1.28125" style="6" customWidth="1"/>
    <col min="2" max="2" width="13.28125" style="6" customWidth="1"/>
    <col min="3" max="3" width="68.421875" style="6" customWidth="1"/>
    <col min="4" max="16384" width="9.140625" style="6" customWidth="1"/>
  </cols>
  <sheetData>
    <row r="1" spans="1:3" s="25" customFormat="1" ht="12.75">
      <c r="A1" s="23"/>
      <c r="B1" s="23"/>
      <c r="C1" s="24"/>
    </row>
    <row r="2" spans="1:3" s="25" customFormat="1" ht="26.25" customHeight="1">
      <c r="A2" s="11"/>
      <c r="B2" s="11"/>
      <c r="C2" s="24"/>
    </row>
    <row r="3" spans="1:3" s="25" customFormat="1" ht="12.75" customHeight="1">
      <c r="A3" s="11"/>
      <c r="B3" s="11"/>
      <c r="C3" s="4"/>
    </row>
    <row r="5" spans="1:3" s="25" customFormat="1" ht="69.75" customHeight="1">
      <c r="A5" s="197" t="s">
        <v>681</v>
      </c>
      <c r="B5" s="197"/>
      <c r="C5" s="197"/>
    </row>
    <row r="6" spans="1:3" ht="18.75">
      <c r="A6" s="197"/>
      <c r="B6" s="197"/>
      <c r="C6" s="197"/>
    </row>
    <row r="8" spans="1:3" ht="25.5">
      <c r="A8" s="35" t="s">
        <v>62</v>
      </c>
      <c r="B8" s="36" t="s">
        <v>87</v>
      </c>
      <c r="C8" s="37" t="s">
        <v>88</v>
      </c>
    </row>
    <row r="9" spans="1:3" ht="12.75">
      <c r="A9" s="31">
        <v>1</v>
      </c>
      <c r="B9" s="31">
        <v>2</v>
      </c>
      <c r="C9" s="31">
        <v>3</v>
      </c>
    </row>
    <row r="10" spans="1:3" ht="77.25" customHeight="1">
      <c r="A10" s="95" t="s">
        <v>44</v>
      </c>
      <c r="B10" s="40">
        <v>33840</v>
      </c>
      <c r="C10" s="90" t="s">
        <v>682</v>
      </c>
    </row>
    <row r="11" spans="1:3" ht="13.5" thickBot="1">
      <c r="A11" s="44" t="s">
        <v>219</v>
      </c>
      <c r="B11" s="28">
        <f>SUM(B10:B10)</f>
        <v>33840</v>
      </c>
      <c r="C11" s="41"/>
    </row>
  </sheetData>
  <sheetProtection/>
  <mergeCells count="2"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0.00390625" style="6" customWidth="1"/>
    <col min="2" max="2" width="11.00390625" style="6" customWidth="1"/>
    <col min="3" max="3" width="14.00390625" style="6" customWidth="1"/>
    <col min="4" max="4" width="8.00390625" style="6" customWidth="1"/>
    <col min="5" max="5" width="8.421875" style="6" customWidth="1"/>
    <col min="6" max="6" width="15.7109375" style="6" customWidth="1"/>
    <col min="7" max="16384" width="9.140625" style="6" customWidth="1"/>
  </cols>
  <sheetData>
    <row r="1" spans="1:7" s="25" customFormat="1" ht="15.75">
      <c r="A1" s="23"/>
      <c r="B1" s="23"/>
      <c r="C1" s="24"/>
      <c r="E1" s="24"/>
      <c r="F1" s="24"/>
      <c r="G1" s="26"/>
    </row>
    <row r="2" spans="1:6" s="25" customFormat="1" ht="28.5" customHeight="1">
      <c r="A2" s="11"/>
      <c r="B2" s="11"/>
      <c r="C2" s="198"/>
      <c r="D2" s="198"/>
      <c r="E2" s="198"/>
      <c r="F2" s="198"/>
    </row>
    <row r="3" spans="1:7" s="25" customFormat="1" ht="12.75" customHeight="1">
      <c r="A3" s="11"/>
      <c r="B3" s="11"/>
      <c r="C3" s="198"/>
      <c r="D3" s="198"/>
      <c r="E3" s="198"/>
      <c r="F3" s="198"/>
      <c r="G3" s="24"/>
    </row>
    <row r="4" spans="1:6" s="25" customFormat="1" ht="12.75">
      <c r="A4" s="11"/>
      <c r="B4" s="11"/>
      <c r="C4" s="11"/>
      <c r="D4" s="4"/>
      <c r="E4" s="4"/>
      <c r="F4" s="4"/>
    </row>
    <row r="5" spans="1:6" s="25" customFormat="1" ht="41.25" customHeight="1">
      <c r="A5" s="197" t="s">
        <v>683</v>
      </c>
      <c r="B5" s="197"/>
      <c r="C5" s="197"/>
      <c r="D5" s="197"/>
      <c r="E5" s="197"/>
      <c r="F5" s="197"/>
    </row>
    <row r="7" spans="1:6" ht="12.75">
      <c r="A7" s="199" t="s">
        <v>91</v>
      </c>
      <c r="B7" s="199" t="s">
        <v>92</v>
      </c>
      <c r="C7" s="199" t="s">
        <v>101</v>
      </c>
      <c r="D7" s="199"/>
      <c r="E7" s="199"/>
      <c r="F7" s="200" t="s">
        <v>102</v>
      </c>
    </row>
    <row r="8" spans="1:6" ht="35.25" customHeight="1">
      <c r="A8" s="199"/>
      <c r="B8" s="199"/>
      <c r="C8" s="29"/>
      <c r="D8" s="199" t="s">
        <v>93</v>
      </c>
      <c r="E8" s="199"/>
      <c r="F8" s="201"/>
    </row>
    <row r="9" spans="1:6" ht="61.5" customHeight="1">
      <c r="A9" s="199"/>
      <c r="B9" s="199"/>
      <c r="C9" s="29" t="s">
        <v>94</v>
      </c>
      <c r="D9" s="29" t="s">
        <v>89</v>
      </c>
      <c r="E9" s="30" t="s">
        <v>90</v>
      </c>
      <c r="F9" s="202"/>
    </row>
    <row r="10" spans="1:6" ht="12.75">
      <c r="A10" s="27">
        <v>1</v>
      </c>
      <c r="B10" s="27">
        <v>2</v>
      </c>
      <c r="C10" s="27">
        <v>3</v>
      </c>
      <c r="D10" s="27">
        <v>4</v>
      </c>
      <c r="E10" s="31">
        <v>5</v>
      </c>
      <c r="F10" s="31">
        <v>6</v>
      </c>
    </row>
    <row r="11" spans="1:2" ht="12.75">
      <c r="A11" s="34" t="s">
        <v>684</v>
      </c>
      <c r="B11" s="42">
        <v>0</v>
      </c>
    </row>
    <row r="12" ht="12.75">
      <c r="B12" s="43"/>
    </row>
    <row r="13" spans="1:2" ht="12.75">
      <c r="A13" s="34" t="s">
        <v>685</v>
      </c>
      <c r="B13" s="42">
        <v>0</v>
      </c>
    </row>
    <row r="15" ht="12.75">
      <c r="B15" s="6" t="s">
        <v>122</v>
      </c>
    </row>
  </sheetData>
  <sheetProtection/>
  <mergeCells count="8">
    <mergeCell ref="C2:F2"/>
    <mergeCell ref="A5:F5"/>
    <mergeCell ref="A7:A9"/>
    <mergeCell ref="B7:B9"/>
    <mergeCell ref="C7:E7"/>
    <mergeCell ref="F7:F9"/>
    <mergeCell ref="D8:E8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zoomScalePageLayoutView="0" workbookViewId="0" topLeftCell="A1">
      <selection activeCell="B5" sqref="B5:B8"/>
    </sheetView>
  </sheetViews>
  <sheetFormatPr defaultColWidth="9.140625" defaultRowHeight="12.75"/>
  <cols>
    <col min="1" max="1" width="52.7109375" style="0" customWidth="1"/>
    <col min="2" max="2" width="17.140625" style="0" customWidth="1"/>
    <col min="3" max="3" width="19.7109375" style="0" customWidth="1"/>
    <col min="4" max="4" width="13.140625" style="0" bestFit="1" customWidth="1"/>
    <col min="5" max="5" width="16.57421875" style="0" customWidth="1"/>
    <col min="6" max="6" width="18.7109375" style="0" customWidth="1"/>
  </cols>
  <sheetData>
    <row r="2" spans="1:6" ht="72" customHeight="1" thickBot="1">
      <c r="A2" s="203" t="s">
        <v>687</v>
      </c>
      <c r="B2" s="203"/>
      <c r="C2" s="203"/>
      <c r="D2" s="203"/>
      <c r="E2" s="203"/>
      <c r="F2" s="45"/>
    </row>
    <row r="3" spans="1:6" ht="69" customHeight="1">
      <c r="A3" s="52" t="s">
        <v>220</v>
      </c>
      <c r="B3" s="53" t="s">
        <v>254</v>
      </c>
      <c r="C3" s="53" t="s">
        <v>257</v>
      </c>
      <c r="D3" s="53" t="s">
        <v>686</v>
      </c>
      <c r="E3" s="54" t="s">
        <v>255</v>
      </c>
      <c r="F3" s="45"/>
    </row>
    <row r="4" spans="1:5" ht="31.5">
      <c r="A4" s="55" t="s">
        <v>28</v>
      </c>
      <c r="B4" s="46"/>
      <c r="C4" s="46"/>
      <c r="D4" s="47"/>
      <c r="E4" s="56"/>
    </row>
    <row r="5" spans="1:5" ht="15.75">
      <c r="A5" s="57" t="s">
        <v>251</v>
      </c>
      <c r="B5" s="48">
        <v>1</v>
      </c>
      <c r="C5" s="49">
        <v>1</v>
      </c>
      <c r="D5" s="50">
        <v>955</v>
      </c>
      <c r="E5" s="58">
        <v>242</v>
      </c>
    </row>
    <row r="6" spans="1:5" ht="15.75">
      <c r="A6" s="59" t="s">
        <v>248</v>
      </c>
      <c r="B6" s="51">
        <v>9</v>
      </c>
      <c r="C6" s="51">
        <v>9</v>
      </c>
      <c r="D6" s="50">
        <v>3780</v>
      </c>
      <c r="E6" s="58">
        <v>1091</v>
      </c>
    </row>
    <row r="7" spans="1:5" ht="31.5">
      <c r="A7" s="59" t="s">
        <v>249</v>
      </c>
      <c r="B7" s="51">
        <v>8</v>
      </c>
      <c r="C7" s="51">
        <v>5</v>
      </c>
      <c r="D7" s="50">
        <v>1657</v>
      </c>
      <c r="E7" s="58">
        <v>500</v>
      </c>
    </row>
    <row r="8" spans="1:5" ht="15.75">
      <c r="A8" s="59" t="s">
        <v>250</v>
      </c>
      <c r="B8" s="51">
        <v>4</v>
      </c>
      <c r="C8" s="51">
        <v>3</v>
      </c>
      <c r="D8" s="50">
        <v>720</v>
      </c>
      <c r="E8" s="58">
        <v>217</v>
      </c>
    </row>
    <row r="9" spans="1:5" ht="15.75">
      <c r="A9" s="59" t="s">
        <v>256</v>
      </c>
      <c r="B9" s="51">
        <v>1</v>
      </c>
      <c r="C9" s="51">
        <v>1</v>
      </c>
      <c r="D9" s="50">
        <v>224</v>
      </c>
      <c r="E9" s="58">
        <v>67</v>
      </c>
    </row>
    <row r="10" spans="1:5" ht="31.5">
      <c r="A10" s="55" t="s">
        <v>252</v>
      </c>
      <c r="B10" s="51">
        <v>23.3</v>
      </c>
      <c r="C10" s="51">
        <v>21.3</v>
      </c>
      <c r="D10" s="50">
        <v>9209</v>
      </c>
      <c r="E10" s="58">
        <v>2763</v>
      </c>
    </row>
    <row r="11" spans="1:5" ht="48" thickBot="1">
      <c r="A11" s="60" t="s">
        <v>253</v>
      </c>
      <c r="B11" s="61">
        <v>7.75</v>
      </c>
      <c r="C11" s="61">
        <v>5.9</v>
      </c>
      <c r="D11" s="62">
        <v>3185</v>
      </c>
      <c r="E11" s="63">
        <v>957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7.57421875" style="0" customWidth="1"/>
    <col min="2" max="2" width="14.28125" style="0" bestFit="1" customWidth="1"/>
    <col min="3" max="5" width="16.421875" style="0" customWidth="1"/>
    <col min="6" max="6" width="19.00390625" style="0" customWidth="1"/>
  </cols>
  <sheetData>
    <row r="1" spans="1:6" ht="12.75">
      <c r="A1" s="204" t="s">
        <v>694</v>
      </c>
      <c r="B1" s="204"/>
      <c r="C1" s="204"/>
      <c r="D1" s="204"/>
      <c r="E1" s="204"/>
      <c r="F1" s="204"/>
    </row>
    <row r="2" spans="1:6" ht="38.25" customHeight="1">
      <c r="A2" s="205"/>
      <c r="B2" s="205"/>
      <c r="C2" s="205"/>
      <c r="D2" s="205"/>
      <c r="E2" s="205"/>
      <c r="F2" s="205"/>
    </row>
    <row r="3" spans="1:6" ht="45">
      <c r="A3" s="74" t="s">
        <v>220</v>
      </c>
      <c r="B3" s="75" t="s">
        <v>221</v>
      </c>
      <c r="C3" s="75" t="s">
        <v>482</v>
      </c>
      <c r="D3" s="75" t="s">
        <v>2</v>
      </c>
      <c r="E3" s="75" t="s">
        <v>149</v>
      </c>
      <c r="F3" s="75" t="s">
        <v>247</v>
      </c>
    </row>
    <row r="4" spans="1:6" ht="15">
      <c r="A4" s="65">
        <v>1</v>
      </c>
      <c r="B4" s="65">
        <v>2</v>
      </c>
      <c r="C4" s="65">
        <v>3</v>
      </c>
      <c r="D4" s="65">
        <v>4</v>
      </c>
      <c r="E4" s="173"/>
      <c r="F4" s="65">
        <v>5</v>
      </c>
    </row>
    <row r="5" spans="1:5" ht="14.25">
      <c r="A5" s="66" t="s">
        <v>416</v>
      </c>
      <c r="B5" s="67"/>
      <c r="C5" s="68">
        <f>C12+C22+C26+C34+C39+C44+C56+C60+C63+C70+C78+C81+C84+C90+C95+C101+C103+C105</f>
        <v>140579086.31</v>
      </c>
      <c r="D5" s="68">
        <f>D12+D22+D26+D34+D39+D44+D56+D60+D63+D70+D78+D81+D84+D90+D95+D101+D103+D105</f>
        <v>139206621.05</v>
      </c>
      <c r="E5" s="174">
        <f>C5-D5</f>
        <v>1372465.2599999905</v>
      </c>
    </row>
    <row r="6" spans="1:5" ht="14.25">
      <c r="A6" s="66"/>
      <c r="B6" s="67"/>
      <c r="C6" s="68"/>
      <c r="D6" s="68"/>
      <c r="E6" s="68"/>
    </row>
    <row r="7" spans="1:5" ht="30" hidden="1">
      <c r="A7" s="72" t="s">
        <v>42</v>
      </c>
      <c r="B7" s="73" t="s">
        <v>172</v>
      </c>
      <c r="C7" s="70">
        <f>C8+C10</f>
        <v>301177</v>
      </c>
      <c r="D7" s="70">
        <f>D8+D10</f>
        <v>301177</v>
      </c>
      <c r="E7" s="70"/>
    </row>
    <row r="8" spans="1:5" ht="60" hidden="1">
      <c r="A8" s="72" t="s">
        <v>110</v>
      </c>
      <c r="B8" s="73" t="s">
        <v>172</v>
      </c>
      <c r="C8" s="70">
        <f>C9</f>
        <v>254384.87</v>
      </c>
      <c r="D8" s="70">
        <f>D9</f>
        <v>254384.87</v>
      </c>
      <c r="E8" s="70"/>
    </row>
    <row r="9" spans="1:5" ht="30" hidden="1">
      <c r="A9" s="72" t="s">
        <v>433</v>
      </c>
      <c r="B9" s="73" t="s">
        <v>172</v>
      </c>
      <c r="C9" s="71">
        <v>254384.87</v>
      </c>
      <c r="D9" s="71">
        <v>254384.87</v>
      </c>
      <c r="E9" s="71"/>
    </row>
    <row r="10" spans="1:5" ht="30" hidden="1">
      <c r="A10" s="69" t="s">
        <v>109</v>
      </c>
      <c r="B10" s="73" t="s">
        <v>172</v>
      </c>
      <c r="C10" s="70">
        <f>C11</f>
        <v>46792.13</v>
      </c>
      <c r="D10" s="70">
        <f>D11</f>
        <v>46792.13</v>
      </c>
      <c r="E10" s="70"/>
    </row>
    <row r="11" spans="1:5" ht="30" hidden="1">
      <c r="A11" s="69" t="s">
        <v>104</v>
      </c>
      <c r="B11" s="73" t="s">
        <v>172</v>
      </c>
      <c r="C11" s="71">
        <v>46792.13</v>
      </c>
      <c r="D11" s="71">
        <v>46792.13</v>
      </c>
      <c r="E11" s="71"/>
    </row>
    <row r="12" spans="1:6" s="1" customFormat="1" ht="30">
      <c r="A12" s="76" t="s">
        <v>222</v>
      </c>
      <c r="B12" s="77" t="s">
        <v>211</v>
      </c>
      <c r="C12" s="78">
        <f>C13+C18</f>
        <v>2816622.99</v>
      </c>
      <c r="D12" s="78">
        <f>D13+D18</f>
        <v>2816622.99</v>
      </c>
      <c r="E12" s="78">
        <f>C12-D12</f>
        <v>0</v>
      </c>
      <c r="F12" s="106"/>
    </row>
    <row r="13" spans="1:6" s="1" customFormat="1" ht="45">
      <c r="A13" s="76" t="s">
        <v>148</v>
      </c>
      <c r="B13" s="77" t="s">
        <v>215</v>
      </c>
      <c r="C13" s="78">
        <f>+C14</f>
        <v>510790.68</v>
      </c>
      <c r="D13" s="78">
        <f>+D14</f>
        <v>510790.68</v>
      </c>
      <c r="E13" s="78">
        <f aca="true" t="shared" si="0" ref="E13:E76">C13-D13</f>
        <v>0</v>
      </c>
      <c r="F13" s="106"/>
    </row>
    <row r="14" spans="1:6" s="1" customFormat="1" ht="30">
      <c r="A14" s="79" t="s">
        <v>417</v>
      </c>
      <c r="B14" s="77" t="s">
        <v>418</v>
      </c>
      <c r="C14" s="78">
        <f>C15+C16+C17</f>
        <v>510790.68</v>
      </c>
      <c r="D14" s="78">
        <f>D15+D16+D17</f>
        <v>510790.68</v>
      </c>
      <c r="E14" s="78">
        <f t="shared" si="0"/>
        <v>0</v>
      </c>
      <c r="F14" s="106"/>
    </row>
    <row r="15" spans="1:6" s="1" customFormat="1" ht="45">
      <c r="A15" s="79" t="s">
        <v>419</v>
      </c>
      <c r="B15" s="77" t="s">
        <v>420</v>
      </c>
      <c r="C15" s="78">
        <v>319744.38</v>
      </c>
      <c r="D15" s="78">
        <v>319744.38</v>
      </c>
      <c r="E15" s="78">
        <f t="shared" si="0"/>
        <v>0</v>
      </c>
      <c r="F15" s="106"/>
    </row>
    <row r="16" spans="1:6" s="1" customFormat="1" ht="30">
      <c r="A16" s="79" t="s">
        <v>212</v>
      </c>
      <c r="B16" s="77" t="s">
        <v>421</v>
      </c>
      <c r="C16" s="78">
        <v>176950</v>
      </c>
      <c r="D16" s="78">
        <v>176950</v>
      </c>
      <c r="E16" s="78">
        <f t="shared" si="0"/>
        <v>0</v>
      </c>
      <c r="F16" s="106"/>
    </row>
    <row r="17" spans="1:6" s="1" customFormat="1" ht="120">
      <c r="A17" s="81" t="s">
        <v>422</v>
      </c>
      <c r="B17" s="77" t="s">
        <v>423</v>
      </c>
      <c r="C17" s="78">
        <v>14096.3</v>
      </c>
      <c r="D17" s="78">
        <v>14096.3</v>
      </c>
      <c r="E17" s="78">
        <f t="shared" si="0"/>
        <v>0</v>
      </c>
      <c r="F17" s="106"/>
    </row>
    <row r="18" spans="1:6" s="1" customFormat="1" ht="45">
      <c r="A18" s="76" t="s">
        <v>223</v>
      </c>
      <c r="B18" s="77" t="s">
        <v>214</v>
      </c>
      <c r="C18" s="78">
        <f>C19</f>
        <v>2305832.31</v>
      </c>
      <c r="D18" s="78">
        <f>D19</f>
        <v>2305832.31</v>
      </c>
      <c r="E18" s="78">
        <f t="shared" si="0"/>
        <v>0</v>
      </c>
      <c r="F18" s="106"/>
    </row>
    <row r="19" spans="1:6" s="1" customFormat="1" ht="30">
      <c r="A19" s="80" t="s">
        <v>424</v>
      </c>
      <c r="B19" s="77" t="s">
        <v>425</v>
      </c>
      <c r="C19" s="78">
        <f>C20+C21</f>
        <v>2305832.31</v>
      </c>
      <c r="D19" s="78">
        <f>D20+D21</f>
        <v>2305832.31</v>
      </c>
      <c r="E19" s="78">
        <f t="shared" si="0"/>
        <v>0</v>
      </c>
      <c r="F19" s="106"/>
    </row>
    <row r="20" spans="1:6" s="1" customFormat="1" ht="15">
      <c r="A20" s="79" t="s">
        <v>224</v>
      </c>
      <c r="B20" s="77" t="s">
        <v>426</v>
      </c>
      <c r="C20" s="78">
        <v>274185</v>
      </c>
      <c r="D20" s="78">
        <v>274185</v>
      </c>
      <c r="E20" s="78">
        <f t="shared" si="0"/>
        <v>0</v>
      </c>
      <c r="F20" s="106"/>
    </row>
    <row r="21" spans="1:6" s="1" customFormat="1" ht="15">
      <c r="A21" s="80" t="s">
        <v>427</v>
      </c>
      <c r="B21" s="77" t="s">
        <v>428</v>
      </c>
      <c r="C21" s="78">
        <v>2031647.31</v>
      </c>
      <c r="D21" s="78">
        <v>2031647.31</v>
      </c>
      <c r="E21" s="78">
        <f t="shared" si="0"/>
        <v>0</v>
      </c>
      <c r="F21" s="106"/>
    </row>
    <row r="22" spans="1:6" s="1" customFormat="1" ht="45">
      <c r="A22" s="76" t="s">
        <v>105</v>
      </c>
      <c r="B22" s="82" t="s">
        <v>159</v>
      </c>
      <c r="C22" s="78">
        <f>C23</f>
        <v>7798593.65</v>
      </c>
      <c r="D22" s="78">
        <f>D23</f>
        <v>7798593.65</v>
      </c>
      <c r="E22" s="78">
        <f t="shared" si="0"/>
        <v>0</v>
      </c>
      <c r="F22" s="106"/>
    </row>
    <row r="23" spans="1:6" s="1" customFormat="1" ht="45">
      <c r="A23" s="83" t="s">
        <v>429</v>
      </c>
      <c r="B23" s="82" t="s">
        <v>430</v>
      </c>
      <c r="C23" s="78">
        <f>C24+C25</f>
        <v>7798593.65</v>
      </c>
      <c r="D23" s="78">
        <f>D24+D25</f>
        <v>7798593.65</v>
      </c>
      <c r="E23" s="78">
        <f t="shared" si="0"/>
        <v>0</v>
      </c>
      <c r="F23" s="106"/>
    </row>
    <row r="24" spans="1:6" s="1" customFormat="1" ht="45">
      <c r="A24" s="83" t="s">
        <v>107</v>
      </c>
      <c r="B24" s="82" t="s">
        <v>157</v>
      </c>
      <c r="C24" s="78">
        <v>7369131.33</v>
      </c>
      <c r="D24" s="78">
        <v>7369131.33</v>
      </c>
      <c r="E24" s="78">
        <f t="shared" si="0"/>
        <v>0</v>
      </c>
      <c r="F24" s="106"/>
    </row>
    <row r="25" spans="1:6" s="1" customFormat="1" ht="45">
      <c r="A25" s="84" t="s">
        <v>158</v>
      </c>
      <c r="B25" s="82" t="s">
        <v>160</v>
      </c>
      <c r="C25" s="78">
        <v>429462.32</v>
      </c>
      <c r="D25" s="78">
        <v>429462.32</v>
      </c>
      <c r="E25" s="78">
        <f t="shared" si="0"/>
        <v>0</v>
      </c>
      <c r="F25" s="106"/>
    </row>
    <row r="26" spans="1:6" s="1" customFormat="1" ht="45">
      <c r="A26" s="76" t="s">
        <v>225</v>
      </c>
      <c r="B26" s="82" t="s">
        <v>173</v>
      </c>
      <c r="C26" s="78">
        <f>C27</f>
        <v>3706863.15</v>
      </c>
      <c r="D26" s="78">
        <f>D27</f>
        <v>3317187.15</v>
      </c>
      <c r="E26" s="78">
        <f t="shared" si="0"/>
        <v>389676</v>
      </c>
      <c r="F26" s="106"/>
    </row>
    <row r="27" spans="1:6" s="1" customFormat="1" ht="30">
      <c r="A27" s="79" t="s">
        <v>431</v>
      </c>
      <c r="B27" s="82" t="s">
        <v>432</v>
      </c>
      <c r="C27" s="78">
        <f>C28+C29+C30+C31+C32+C33</f>
        <v>3706863.15</v>
      </c>
      <c r="D27" s="78">
        <f>D28+D29+D30+D31+D32+D33</f>
        <v>3317187.15</v>
      </c>
      <c r="E27" s="78">
        <f t="shared" si="0"/>
        <v>389676</v>
      </c>
      <c r="F27" s="106"/>
    </row>
    <row r="28" spans="1:6" s="1" customFormat="1" ht="76.5">
      <c r="A28" s="79" t="s">
        <v>226</v>
      </c>
      <c r="B28" s="82" t="s">
        <v>156</v>
      </c>
      <c r="C28" s="78">
        <v>400000</v>
      </c>
      <c r="D28" s="78">
        <v>33840</v>
      </c>
      <c r="E28" s="78">
        <f t="shared" si="0"/>
        <v>366160</v>
      </c>
      <c r="F28" s="108" t="s">
        <v>708</v>
      </c>
    </row>
    <row r="29" spans="1:6" s="1" customFormat="1" ht="15">
      <c r="A29" s="80" t="s">
        <v>227</v>
      </c>
      <c r="B29" s="77" t="s">
        <v>174</v>
      </c>
      <c r="C29" s="78">
        <v>1651405.81</v>
      </c>
      <c r="D29" s="78">
        <v>1651405.81</v>
      </c>
      <c r="E29" s="78">
        <f t="shared" si="0"/>
        <v>0</v>
      </c>
      <c r="F29" s="106"/>
    </row>
    <row r="30" spans="1:6" s="1" customFormat="1" ht="15">
      <c r="A30" s="80" t="s">
        <v>228</v>
      </c>
      <c r="B30" s="77" t="s">
        <v>175</v>
      </c>
      <c r="C30" s="78">
        <v>228010</v>
      </c>
      <c r="D30" s="78">
        <v>228010</v>
      </c>
      <c r="E30" s="78">
        <f t="shared" si="0"/>
        <v>0</v>
      </c>
      <c r="F30" s="106"/>
    </row>
    <row r="31" spans="1:6" s="1" customFormat="1" ht="30">
      <c r="A31" s="80" t="s">
        <v>229</v>
      </c>
      <c r="B31" s="77" t="s">
        <v>178</v>
      </c>
      <c r="C31" s="78">
        <v>352020</v>
      </c>
      <c r="D31" s="78">
        <v>352020</v>
      </c>
      <c r="E31" s="78">
        <f t="shared" si="0"/>
        <v>0</v>
      </c>
      <c r="F31" s="106"/>
    </row>
    <row r="32" spans="1:6" s="1" customFormat="1" ht="51">
      <c r="A32" s="79" t="s">
        <v>111</v>
      </c>
      <c r="B32" s="77" t="s">
        <v>182</v>
      </c>
      <c r="C32" s="78">
        <v>729568.49</v>
      </c>
      <c r="D32" s="78">
        <v>706052.49</v>
      </c>
      <c r="E32" s="78">
        <f t="shared" si="0"/>
        <v>23516</v>
      </c>
      <c r="F32" s="108" t="s">
        <v>709</v>
      </c>
    </row>
    <row r="33" spans="1:6" s="1" customFormat="1" ht="30">
      <c r="A33" s="80" t="s">
        <v>230</v>
      </c>
      <c r="B33" s="77" t="s">
        <v>179</v>
      </c>
      <c r="C33" s="78">
        <v>345858.85</v>
      </c>
      <c r="D33" s="78">
        <v>345858.85</v>
      </c>
      <c r="E33" s="78">
        <f t="shared" si="0"/>
        <v>0</v>
      </c>
      <c r="F33" s="106"/>
    </row>
    <row r="34" spans="1:6" s="1" customFormat="1" ht="30">
      <c r="A34" s="76" t="s">
        <v>208</v>
      </c>
      <c r="B34" s="77" t="s">
        <v>209</v>
      </c>
      <c r="C34" s="78">
        <f>C35</f>
        <v>21454016.41</v>
      </c>
      <c r="D34" s="78">
        <f>D35</f>
        <v>21454016.41</v>
      </c>
      <c r="E34" s="78">
        <f t="shared" si="0"/>
        <v>0</v>
      </c>
      <c r="F34" s="106"/>
    </row>
    <row r="35" spans="1:6" s="1" customFormat="1" ht="30">
      <c r="A35" s="85" t="s">
        <v>434</v>
      </c>
      <c r="B35" s="77" t="s">
        <v>435</v>
      </c>
      <c r="C35" s="78">
        <f>C36+C37+C38</f>
        <v>21454016.41</v>
      </c>
      <c r="D35" s="78">
        <f>D36+D37+D38</f>
        <v>21454016.41</v>
      </c>
      <c r="E35" s="78">
        <f t="shared" si="0"/>
        <v>0</v>
      </c>
      <c r="F35" s="106"/>
    </row>
    <row r="36" spans="1:6" s="1" customFormat="1" ht="30">
      <c r="A36" s="85" t="s">
        <v>120</v>
      </c>
      <c r="B36" s="77" t="s">
        <v>436</v>
      </c>
      <c r="C36" s="78">
        <v>15713297.63</v>
      </c>
      <c r="D36" s="78">
        <v>15713297.63</v>
      </c>
      <c r="E36" s="78">
        <f t="shared" si="0"/>
        <v>0</v>
      </c>
      <c r="F36" s="106"/>
    </row>
    <row r="37" spans="1:6" s="1" customFormat="1" ht="15">
      <c r="A37" s="85" t="s">
        <v>118</v>
      </c>
      <c r="B37" s="77" t="s">
        <v>437</v>
      </c>
      <c r="C37" s="78">
        <v>3572533.78</v>
      </c>
      <c r="D37" s="78">
        <v>3572533.78</v>
      </c>
      <c r="E37" s="78">
        <f t="shared" si="0"/>
        <v>0</v>
      </c>
      <c r="F37" s="106"/>
    </row>
    <row r="38" spans="1:6" s="1" customFormat="1" ht="30">
      <c r="A38" s="85" t="s">
        <v>119</v>
      </c>
      <c r="B38" s="77" t="s">
        <v>438</v>
      </c>
      <c r="C38" s="78">
        <v>2168185</v>
      </c>
      <c r="D38" s="78">
        <v>2168185</v>
      </c>
      <c r="E38" s="78">
        <f t="shared" si="0"/>
        <v>0</v>
      </c>
      <c r="F38" s="106"/>
    </row>
    <row r="39" spans="1:6" s="1" customFormat="1" ht="45">
      <c r="A39" s="76" t="s">
        <v>121</v>
      </c>
      <c r="B39" s="77" t="s">
        <v>216</v>
      </c>
      <c r="C39" s="78">
        <f>C40</f>
        <v>7144619.13</v>
      </c>
      <c r="D39" s="78">
        <f>D40</f>
        <v>7144619.13</v>
      </c>
      <c r="E39" s="78">
        <f t="shared" si="0"/>
        <v>0</v>
      </c>
      <c r="F39" s="106"/>
    </row>
    <row r="40" spans="1:6" s="1" customFormat="1" ht="45">
      <c r="A40" s="81" t="s">
        <v>439</v>
      </c>
      <c r="B40" s="77" t="s">
        <v>440</v>
      </c>
      <c r="C40" s="78">
        <f>C42+C41+C43</f>
        <v>7144619.13</v>
      </c>
      <c r="D40" s="78">
        <f>D42+D41+D43</f>
        <v>7144619.13</v>
      </c>
      <c r="E40" s="78">
        <f t="shared" si="0"/>
        <v>0</v>
      </c>
      <c r="F40" s="106"/>
    </row>
    <row r="41" spans="1:6" s="1" customFormat="1" ht="30">
      <c r="A41" s="85" t="s">
        <v>120</v>
      </c>
      <c r="B41" s="77" t="s">
        <v>231</v>
      </c>
      <c r="C41" s="78">
        <v>4270929.34</v>
      </c>
      <c r="D41" s="78">
        <v>4270929.34</v>
      </c>
      <c r="E41" s="78">
        <f t="shared" si="0"/>
        <v>0</v>
      </c>
      <c r="F41" s="106"/>
    </row>
    <row r="42" spans="1:6" s="1" customFormat="1" ht="15">
      <c r="A42" s="85" t="s">
        <v>441</v>
      </c>
      <c r="B42" s="77" t="s">
        <v>442</v>
      </c>
      <c r="C42" s="78">
        <v>85846.05</v>
      </c>
      <c r="D42" s="78">
        <v>85846.05</v>
      </c>
      <c r="E42" s="78">
        <f t="shared" si="0"/>
        <v>0</v>
      </c>
      <c r="F42" s="106"/>
    </row>
    <row r="43" spans="1:6" s="1" customFormat="1" ht="30">
      <c r="A43" s="85" t="s">
        <v>217</v>
      </c>
      <c r="B43" s="77" t="s">
        <v>218</v>
      </c>
      <c r="C43" s="78">
        <v>2787843.74</v>
      </c>
      <c r="D43" s="78">
        <v>2787843.74</v>
      </c>
      <c r="E43" s="78">
        <f t="shared" si="0"/>
        <v>0</v>
      </c>
      <c r="F43" s="106"/>
    </row>
    <row r="44" spans="1:6" s="1" customFormat="1" ht="45">
      <c r="A44" s="76" t="s">
        <v>114</v>
      </c>
      <c r="B44" s="77" t="s">
        <v>193</v>
      </c>
      <c r="C44" s="78">
        <f>C45</f>
        <v>20542373.24</v>
      </c>
      <c r="D44" s="78">
        <f>D45</f>
        <v>19805287.020000003</v>
      </c>
      <c r="E44" s="78">
        <f t="shared" si="0"/>
        <v>737086.2199999951</v>
      </c>
      <c r="F44" s="106"/>
    </row>
    <row r="45" spans="1:6" s="1" customFormat="1" ht="30">
      <c r="A45" s="107" t="s">
        <v>443</v>
      </c>
      <c r="B45" s="77" t="s">
        <v>444</v>
      </c>
      <c r="C45" s="78">
        <f>C46+C47+C48+C49+C50+C51+C53+C52+C54+C55</f>
        <v>20542373.24</v>
      </c>
      <c r="D45" s="78">
        <f>D46+D47+D48+D49+D50+D51+D53+D52+D54+D55</f>
        <v>19805287.020000003</v>
      </c>
      <c r="E45" s="78">
        <f t="shared" si="0"/>
        <v>737086.2199999951</v>
      </c>
      <c r="F45" s="106"/>
    </row>
    <row r="46" spans="1:6" s="1" customFormat="1" ht="30">
      <c r="A46" s="85" t="s">
        <v>697</v>
      </c>
      <c r="B46" s="77" t="s">
        <v>695</v>
      </c>
      <c r="C46" s="78">
        <v>371000</v>
      </c>
      <c r="D46" s="78">
        <v>371000</v>
      </c>
      <c r="E46" s="78">
        <f t="shared" si="0"/>
        <v>0</v>
      </c>
      <c r="F46" s="106"/>
    </row>
    <row r="47" spans="1:6" s="1" customFormat="1" ht="15">
      <c r="A47" s="107" t="s">
        <v>698</v>
      </c>
      <c r="B47" s="77" t="s">
        <v>696</v>
      </c>
      <c r="C47" s="78">
        <v>44125.57</v>
      </c>
      <c r="D47" s="78">
        <v>44125.57</v>
      </c>
      <c r="E47" s="78">
        <f t="shared" si="0"/>
        <v>0</v>
      </c>
      <c r="F47" s="106"/>
    </row>
    <row r="48" spans="1:6" s="1" customFormat="1" ht="51">
      <c r="A48" s="85" t="s">
        <v>115</v>
      </c>
      <c r="B48" s="77" t="s">
        <v>194</v>
      </c>
      <c r="C48" s="78">
        <v>5786123.06</v>
      </c>
      <c r="D48" s="78">
        <v>5673271.36</v>
      </c>
      <c r="E48" s="78">
        <f t="shared" si="0"/>
        <v>112851.69999999925</v>
      </c>
      <c r="F48" s="108" t="s">
        <v>709</v>
      </c>
    </row>
    <row r="49" spans="1:6" s="1" customFormat="1" ht="15">
      <c r="A49" s="79" t="s">
        <v>232</v>
      </c>
      <c r="B49" s="77" t="s">
        <v>196</v>
      </c>
      <c r="C49" s="78">
        <v>4630429.23</v>
      </c>
      <c r="D49" s="78">
        <v>4630429.23</v>
      </c>
      <c r="E49" s="78">
        <f t="shared" si="0"/>
        <v>0</v>
      </c>
      <c r="F49" s="106"/>
    </row>
    <row r="50" spans="1:6" s="1" customFormat="1" ht="30">
      <c r="A50" s="79" t="s">
        <v>233</v>
      </c>
      <c r="B50" s="77" t="s">
        <v>198</v>
      </c>
      <c r="C50" s="78">
        <v>396146.67</v>
      </c>
      <c r="D50" s="78">
        <v>396146.67</v>
      </c>
      <c r="E50" s="78">
        <f t="shared" si="0"/>
        <v>0</v>
      </c>
      <c r="F50" s="106"/>
    </row>
    <row r="51" spans="1:6" s="1" customFormat="1" ht="15">
      <c r="A51" s="79" t="s">
        <v>234</v>
      </c>
      <c r="B51" s="77" t="s">
        <v>200</v>
      </c>
      <c r="C51" s="78">
        <v>1720571.65</v>
      </c>
      <c r="D51" s="78">
        <v>1720571.65</v>
      </c>
      <c r="E51" s="78">
        <f t="shared" si="0"/>
        <v>0</v>
      </c>
      <c r="F51" s="106"/>
    </row>
    <row r="52" spans="1:6" s="1" customFormat="1" ht="15">
      <c r="A52" s="79" t="s">
        <v>235</v>
      </c>
      <c r="B52" s="77" t="s">
        <v>202</v>
      </c>
      <c r="C52" s="78">
        <v>372736.57</v>
      </c>
      <c r="D52" s="78">
        <v>372736.57</v>
      </c>
      <c r="E52" s="78">
        <f t="shared" si="0"/>
        <v>0</v>
      </c>
      <c r="F52" s="106"/>
    </row>
    <row r="53" spans="1:6" s="1" customFormat="1" ht="51">
      <c r="A53" s="79" t="s">
        <v>124</v>
      </c>
      <c r="B53" s="77" t="s">
        <v>203</v>
      </c>
      <c r="C53" s="78">
        <v>5544903.26</v>
      </c>
      <c r="D53" s="78">
        <v>5395028.26</v>
      </c>
      <c r="E53" s="78">
        <f t="shared" si="0"/>
        <v>149875</v>
      </c>
      <c r="F53" s="108" t="s">
        <v>710</v>
      </c>
    </row>
    <row r="54" spans="1:6" s="1" customFormat="1" ht="30">
      <c r="A54" s="79" t="s">
        <v>702</v>
      </c>
      <c r="B54" s="77" t="s">
        <v>699</v>
      </c>
      <c r="C54" s="78">
        <v>841260</v>
      </c>
      <c r="D54" s="78">
        <v>841260</v>
      </c>
      <c r="E54" s="78">
        <f t="shared" si="0"/>
        <v>0</v>
      </c>
      <c r="F54" s="106"/>
    </row>
    <row r="55" spans="1:6" s="1" customFormat="1" ht="114.75">
      <c r="A55" s="79" t="s">
        <v>703</v>
      </c>
      <c r="B55" s="77" t="s">
        <v>700</v>
      </c>
      <c r="C55" s="78">
        <v>835077.23</v>
      </c>
      <c r="D55" s="78">
        <v>360717.71</v>
      </c>
      <c r="E55" s="78">
        <f t="shared" si="0"/>
        <v>474359.51999999996</v>
      </c>
      <c r="F55" s="109" t="s">
        <v>711</v>
      </c>
    </row>
    <row r="56" spans="1:6" s="1" customFormat="1" ht="30">
      <c r="A56" s="76" t="s">
        <v>597</v>
      </c>
      <c r="B56" s="77" t="s">
        <v>598</v>
      </c>
      <c r="C56" s="78">
        <f>C57</f>
        <v>1922031.29</v>
      </c>
      <c r="D56" s="78">
        <f>D57</f>
        <v>1922031.29</v>
      </c>
      <c r="E56" s="78">
        <f t="shared" si="0"/>
        <v>0</v>
      </c>
      <c r="F56" s="106"/>
    </row>
    <row r="57" spans="1:6" s="1" customFormat="1" ht="30">
      <c r="A57" s="80" t="s">
        <v>599</v>
      </c>
      <c r="B57" s="77" t="s">
        <v>600</v>
      </c>
      <c r="C57" s="78">
        <f>C59+C58</f>
        <v>1922031.29</v>
      </c>
      <c r="D57" s="78">
        <f>D59+D58</f>
        <v>1922031.29</v>
      </c>
      <c r="E57" s="78">
        <f t="shared" si="0"/>
        <v>0</v>
      </c>
      <c r="F57" s="106"/>
    </row>
    <row r="58" spans="1:6" s="1" customFormat="1" ht="30">
      <c r="A58" s="80" t="s">
        <v>601</v>
      </c>
      <c r="B58" s="77" t="s">
        <v>602</v>
      </c>
      <c r="C58" s="78">
        <v>104168.25</v>
      </c>
      <c r="D58" s="78">
        <v>104168.25</v>
      </c>
      <c r="E58" s="78">
        <f t="shared" si="0"/>
        <v>0</v>
      </c>
      <c r="F58" s="106"/>
    </row>
    <row r="59" spans="1:6" s="1" customFormat="1" ht="45">
      <c r="A59" s="80" t="s">
        <v>701</v>
      </c>
      <c r="B59" s="77" t="s">
        <v>704</v>
      </c>
      <c r="C59" s="78">
        <v>1817863.04</v>
      </c>
      <c r="D59" s="78">
        <v>1817863.04</v>
      </c>
      <c r="E59" s="78">
        <f t="shared" si="0"/>
        <v>0</v>
      </c>
      <c r="F59" s="106"/>
    </row>
    <row r="60" spans="1:6" s="1" customFormat="1" ht="45">
      <c r="A60" s="76" t="s">
        <v>106</v>
      </c>
      <c r="B60" s="82" t="s">
        <v>161</v>
      </c>
      <c r="C60" s="78">
        <f>C61</f>
        <v>1406199.25</v>
      </c>
      <c r="D60" s="78">
        <f>D61</f>
        <v>1406199.25</v>
      </c>
      <c r="E60" s="78">
        <f t="shared" si="0"/>
        <v>0</v>
      </c>
      <c r="F60" s="106"/>
    </row>
    <row r="61" spans="1:6" s="1" customFormat="1" ht="30">
      <c r="A61" s="79" t="s">
        <v>445</v>
      </c>
      <c r="B61" s="82" t="s">
        <v>446</v>
      </c>
      <c r="C61" s="78">
        <f>C62</f>
        <v>1406199.25</v>
      </c>
      <c r="D61" s="78">
        <f>D62</f>
        <v>1406199.25</v>
      </c>
      <c r="E61" s="78">
        <f t="shared" si="0"/>
        <v>0</v>
      </c>
      <c r="F61" s="106"/>
    </row>
    <row r="62" spans="1:6" s="1" customFormat="1" ht="15">
      <c r="A62" s="79" t="s">
        <v>236</v>
      </c>
      <c r="B62" s="82" t="s">
        <v>162</v>
      </c>
      <c r="C62" s="78">
        <v>1406199.25</v>
      </c>
      <c r="D62" s="78">
        <v>1406199.25</v>
      </c>
      <c r="E62" s="78">
        <f t="shared" si="0"/>
        <v>0</v>
      </c>
      <c r="F62" s="106"/>
    </row>
    <row r="63" spans="1:6" s="1" customFormat="1" ht="45">
      <c r="A63" s="76" t="s">
        <v>112</v>
      </c>
      <c r="B63" s="77" t="s">
        <v>184</v>
      </c>
      <c r="C63" s="78">
        <f>C64</f>
        <v>17374414.15</v>
      </c>
      <c r="D63" s="78">
        <f>D64</f>
        <v>17374414.15</v>
      </c>
      <c r="E63" s="78">
        <f t="shared" si="0"/>
        <v>0</v>
      </c>
      <c r="F63" s="106"/>
    </row>
    <row r="64" spans="1:6" s="1" customFormat="1" ht="30">
      <c r="A64" s="79" t="s">
        <v>447</v>
      </c>
      <c r="B64" s="77" t="s">
        <v>448</v>
      </c>
      <c r="C64" s="78">
        <f>C65+C66+C67+C68+C69</f>
        <v>17374414.15</v>
      </c>
      <c r="D64" s="78">
        <f>D65+D66+D67+D68+D69</f>
        <v>17374414.15</v>
      </c>
      <c r="E64" s="78">
        <f t="shared" si="0"/>
        <v>0</v>
      </c>
      <c r="F64" s="106"/>
    </row>
    <row r="65" spans="1:6" s="1" customFormat="1" ht="15">
      <c r="A65" s="79" t="s">
        <v>237</v>
      </c>
      <c r="B65" s="77" t="s">
        <v>183</v>
      </c>
      <c r="C65" s="78">
        <v>5197965.42</v>
      </c>
      <c r="D65" s="78">
        <v>5197965.42</v>
      </c>
      <c r="E65" s="78">
        <f t="shared" si="0"/>
        <v>0</v>
      </c>
      <c r="F65" s="106"/>
    </row>
    <row r="66" spans="1:6" s="1" customFormat="1" ht="15">
      <c r="A66" s="79" t="s">
        <v>238</v>
      </c>
      <c r="B66" s="77" t="s">
        <v>185</v>
      </c>
      <c r="C66" s="78">
        <v>9046950.15</v>
      </c>
      <c r="D66" s="78">
        <v>9046950.15</v>
      </c>
      <c r="E66" s="78">
        <f t="shared" si="0"/>
        <v>0</v>
      </c>
      <c r="F66" s="106"/>
    </row>
    <row r="67" spans="1:6" s="1" customFormat="1" ht="15">
      <c r="A67" s="79" t="s">
        <v>123</v>
      </c>
      <c r="B67" s="77" t="s">
        <v>186</v>
      </c>
      <c r="C67" s="78">
        <v>382525.58</v>
      </c>
      <c r="D67" s="78">
        <v>382525.58</v>
      </c>
      <c r="E67" s="78">
        <f t="shared" si="0"/>
        <v>0</v>
      </c>
      <c r="F67" s="106"/>
    </row>
    <row r="68" spans="1:6" s="1" customFormat="1" ht="45">
      <c r="A68" s="79" t="s">
        <v>239</v>
      </c>
      <c r="B68" s="77" t="s">
        <v>189</v>
      </c>
      <c r="C68" s="78">
        <v>2427929</v>
      </c>
      <c r="D68" s="78">
        <v>2427929</v>
      </c>
      <c r="E68" s="78">
        <f t="shared" si="0"/>
        <v>0</v>
      </c>
      <c r="F68" s="106"/>
    </row>
    <row r="69" spans="1:6" s="1" customFormat="1" ht="15">
      <c r="A69" s="79" t="s">
        <v>706</v>
      </c>
      <c r="B69" s="77" t="s">
        <v>705</v>
      </c>
      <c r="C69" s="78">
        <v>319044</v>
      </c>
      <c r="D69" s="78">
        <v>319044</v>
      </c>
      <c r="E69" s="78">
        <f t="shared" si="0"/>
        <v>0</v>
      </c>
      <c r="F69" s="106"/>
    </row>
    <row r="70" spans="1:6" s="1" customFormat="1" ht="51">
      <c r="A70" s="76" t="s">
        <v>449</v>
      </c>
      <c r="B70" s="82" t="s">
        <v>210</v>
      </c>
      <c r="C70" s="78">
        <f>C71+C73+C76</f>
        <v>3506780.91</v>
      </c>
      <c r="D70" s="78">
        <f>D71+D73+D76</f>
        <v>3496840.17</v>
      </c>
      <c r="E70" s="78">
        <f t="shared" si="0"/>
        <v>9940.740000000224</v>
      </c>
      <c r="F70" s="108" t="s">
        <v>709</v>
      </c>
    </row>
    <row r="71" spans="1:6" s="1" customFormat="1" ht="30">
      <c r="A71" s="80" t="s">
        <v>450</v>
      </c>
      <c r="B71" s="82" t="s">
        <v>164</v>
      </c>
      <c r="C71" s="78">
        <f>C72</f>
        <v>233362.2</v>
      </c>
      <c r="D71" s="78">
        <f>D72</f>
        <v>233362.2</v>
      </c>
      <c r="E71" s="78">
        <f t="shared" si="0"/>
        <v>0</v>
      </c>
      <c r="F71" s="106"/>
    </row>
    <row r="72" spans="1:6" s="1" customFormat="1" ht="15">
      <c r="A72" s="80" t="s">
        <v>451</v>
      </c>
      <c r="B72" s="82" t="s">
        <v>165</v>
      </c>
      <c r="C72" s="78">
        <v>233362.2</v>
      </c>
      <c r="D72" s="78">
        <v>233362.2</v>
      </c>
      <c r="E72" s="78">
        <f t="shared" si="0"/>
        <v>0</v>
      </c>
      <c r="F72" s="106"/>
    </row>
    <row r="73" spans="1:6" s="1" customFormat="1" ht="30">
      <c r="A73" s="80" t="s">
        <v>452</v>
      </c>
      <c r="B73" s="82" t="s">
        <v>453</v>
      </c>
      <c r="C73" s="78">
        <f>C74+C75</f>
        <v>1297134.8599999999</v>
      </c>
      <c r="D73" s="78">
        <f>D74+D75</f>
        <v>1287194.1199999999</v>
      </c>
      <c r="E73" s="78">
        <f t="shared" si="0"/>
        <v>9940.73999999999</v>
      </c>
      <c r="F73" s="106"/>
    </row>
    <row r="74" spans="1:6" s="1" customFormat="1" ht="15">
      <c r="A74" s="80" t="s">
        <v>454</v>
      </c>
      <c r="B74" s="82" t="s">
        <v>455</v>
      </c>
      <c r="C74" s="78">
        <v>237943.71</v>
      </c>
      <c r="D74" s="78">
        <v>237943.71</v>
      </c>
      <c r="E74" s="78">
        <f t="shared" si="0"/>
        <v>0</v>
      </c>
      <c r="F74" s="106"/>
    </row>
    <row r="75" spans="1:6" s="1" customFormat="1" ht="15">
      <c r="A75" s="80" t="s">
        <v>240</v>
      </c>
      <c r="B75" s="77" t="s">
        <v>456</v>
      </c>
      <c r="C75" s="78">
        <v>1059191.15</v>
      </c>
      <c r="D75" s="78">
        <v>1049250.41</v>
      </c>
      <c r="E75" s="78">
        <f t="shared" si="0"/>
        <v>9940.73999999999</v>
      </c>
      <c r="F75" s="108"/>
    </row>
    <row r="76" spans="1:6" s="1" customFormat="1" ht="30">
      <c r="A76" s="80" t="s">
        <v>457</v>
      </c>
      <c r="B76" s="82" t="s">
        <v>458</v>
      </c>
      <c r="C76" s="78">
        <f>C77</f>
        <v>1976283.85</v>
      </c>
      <c r="D76" s="78">
        <f>D77</f>
        <v>1976283.85</v>
      </c>
      <c r="E76" s="78">
        <f t="shared" si="0"/>
        <v>0</v>
      </c>
      <c r="F76" s="106"/>
    </row>
    <row r="77" spans="1:6" s="1" customFormat="1" ht="15">
      <c r="A77" s="80" t="s">
        <v>459</v>
      </c>
      <c r="B77" s="82" t="s">
        <v>460</v>
      </c>
      <c r="C77" s="78">
        <v>1976283.85</v>
      </c>
      <c r="D77" s="78">
        <v>1976283.85</v>
      </c>
      <c r="E77" s="78">
        <f aca="true" t="shared" si="1" ref="E77:E107">C77-D77</f>
        <v>0</v>
      </c>
      <c r="F77" s="106"/>
    </row>
    <row r="78" spans="1:6" s="1" customFormat="1" ht="45">
      <c r="A78" s="76" t="s">
        <v>603</v>
      </c>
      <c r="B78" s="77" t="s">
        <v>604</v>
      </c>
      <c r="C78" s="78">
        <f>C79</f>
        <v>475037.7</v>
      </c>
      <c r="D78" s="78">
        <f>D79</f>
        <v>475037.7</v>
      </c>
      <c r="E78" s="78">
        <f t="shared" si="1"/>
        <v>0</v>
      </c>
      <c r="F78" s="106"/>
    </row>
    <row r="79" spans="1:6" s="1" customFormat="1" ht="30">
      <c r="A79" s="80" t="s">
        <v>605</v>
      </c>
      <c r="B79" s="77" t="s">
        <v>606</v>
      </c>
      <c r="C79" s="78">
        <f>C80</f>
        <v>475037.7</v>
      </c>
      <c r="D79" s="78">
        <f>D80</f>
        <v>475037.7</v>
      </c>
      <c r="E79" s="78">
        <f t="shared" si="1"/>
        <v>0</v>
      </c>
      <c r="F79" s="106"/>
    </row>
    <row r="80" spans="1:6" s="1" customFormat="1" ht="30">
      <c r="A80" s="80" t="s">
        <v>607</v>
      </c>
      <c r="B80" s="77" t="s">
        <v>608</v>
      </c>
      <c r="C80" s="78">
        <v>475037.7</v>
      </c>
      <c r="D80" s="78">
        <v>475037.7</v>
      </c>
      <c r="E80" s="78">
        <f t="shared" si="1"/>
        <v>0</v>
      </c>
      <c r="F80" s="106"/>
    </row>
    <row r="81" spans="1:6" s="1" customFormat="1" ht="75">
      <c r="A81" s="76" t="s">
        <v>241</v>
      </c>
      <c r="B81" s="77" t="s">
        <v>242</v>
      </c>
      <c r="C81" s="78">
        <f>C82</f>
        <v>1941743.48</v>
      </c>
      <c r="D81" s="78">
        <f>D82</f>
        <v>1941743.48</v>
      </c>
      <c r="E81" s="78">
        <f t="shared" si="1"/>
        <v>0</v>
      </c>
      <c r="F81" s="106"/>
    </row>
    <row r="82" spans="1:6" s="1" customFormat="1" ht="30">
      <c r="A82" s="80" t="s">
        <v>461</v>
      </c>
      <c r="B82" s="77" t="s">
        <v>462</v>
      </c>
      <c r="C82" s="78">
        <f>C83</f>
        <v>1941743.48</v>
      </c>
      <c r="D82" s="78">
        <f>D83</f>
        <v>1941743.48</v>
      </c>
      <c r="E82" s="78">
        <f t="shared" si="1"/>
        <v>0</v>
      </c>
      <c r="F82" s="106"/>
    </row>
    <row r="83" spans="1:6" s="1" customFormat="1" ht="15">
      <c r="A83" s="80" t="s">
        <v>463</v>
      </c>
      <c r="B83" s="77" t="s">
        <v>464</v>
      </c>
      <c r="C83" s="78">
        <v>1941743.48</v>
      </c>
      <c r="D83" s="78">
        <v>1941743.48</v>
      </c>
      <c r="E83" s="78">
        <f t="shared" si="1"/>
        <v>0</v>
      </c>
      <c r="F83" s="106"/>
    </row>
    <row r="84" spans="1:6" s="1" customFormat="1" ht="51">
      <c r="A84" s="76" t="s">
        <v>108</v>
      </c>
      <c r="B84" s="82" t="s">
        <v>167</v>
      </c>
      <c r="C84" s="78">
        <f>C85</f>
        <v>15681859.32</v>
      </c>
      <c r="D84" s="78">
        <f>D85</f>
        <v>15565112.399999999</v>
      </c>
      <c r="E84" s="78">
        <f t="shared" si="1"/>
        <v>116746.92000000179</v>
      </c>
      <c r="F84" s="108" t="s">
        <v>709</v>
      </c>
    </row>
    <row r="85" spans="1:6" s="1" customFormat="1" ht="45">
      <c r="A85" s="85" t="s">
        <v>465</v>
      </c>
      <c r="B85" s="82" t="s">
        <v>466</v>
      </c>
      <c r="C85" s="78">
        <f>C86+C87+C88+C89</f>
        <v>15681859.32</v>
      </c>
      <c r="D85" s="78">
        <f>D86+D87+D88+D89</f>
        <v>15565112.399999999</v>
      </c>
      <c r="E85" s="78">
        <f t="shared" si="1"/>
        <v>116746.92000000179</v>
      </c>
      <c r="F85" s="106"/>
    </row>
    <row r="86" spans="1:6" s="1" customFormat="1" ht="30">
      <c r="A86" s="85" t="s">
        <v>243</v>
      </c>
      <c r="B86" s="82" t="s">
        <v>168</v>
      </c>
      <c r="C86" s="78">
        <v>13796547.09</v>
      </c>
      <c r="D86" s="78">
        <v>13679800.17</v>
      </c>
      <c r="E86" s="78">
        <f t="shared" si="1"/>
        <v>116746.91999999993</v>
      </c>
      <c r="F86" s="108"/>
    </row>
    <row r="87" spans="1:6" s="1" customFormat="1" ht="30">
      <c r="A87" s="80" t="s">
        <v>113</v>
      </c>
      <c r="B87" s="82" t="s">
        <v>191</v>
      </c>
      <c r="C87" s="78">
        <v>310300</v>
      </c>
      <c r="D87" s="78">
        <v>310300</v>
      </c>
      <c r="E87" s="78">
        <f t="shared" si="1"/>
        <v>0</v>
      </c>
      <c r="F87" s="106"/>
    </row>
    <row r="88" spans="1:6" s="1" customFormat="1" ht="90">
      <c r="A88" s="85" t="s">
        <v>244</v>
      </c>
      <c r="B88" s="77" t="s">
        <v>192</v>
      </c>
      <c r="C88" s="78">
        <v>157695.6</v>
      </c>
      <c r="D88" s="78">
        <v>157695.6</v>
      </c>
      <c r="E88" s="78">
        <f t="shared" si="1"/>
        <v>0</v>
      </c>
      <c r="F88" s="106"/>
    </row>
    <row r="89" spans="1:6" s="1" customFormat="1" ht="15">
      <c r="A89" s="80" t="s">
        <v>609</v>
      </c>
      <c r="B89" s="82" t="s">
        <v>610</v>
      </c>
      <c r="C89" s="78">
        <v>1417316.63</v>
      </c>
      <c r="D89" s="78">
        <v>1417316.63</v>
      </c>
      <c r="E89" s="78">
        <f t="shared" si="1"/>
        <v>0</v>
      </c>
      <c r="F89" s="106"/>
    </row>
    <row r="90" spans="1:6" s="1" customFormat="1" ht="30">
      <c r="A90" s="76" t="s">
        <v>116</v>
      </c>
      <c r="B90" s="77" t="s">
        <v>204</v>
      </c>
      <c r="C90" s="78">
        <f>C91</f>
        <v>319056.16000000003</v>
      </c>
      <c r="D90" s="78">
        <f>D91</f>
        <v>319056.16000000003</v>
      </c>
      <c r="E90" s="78">
        <f t="shared" si="1"/>
        <v>0</v>
      </c>
      <c r="F90" s="106"/>
    </row>
    <row r="91" spans="1:6" s="1" customFormat="1" ht="30">
      <c r="A91" s="85" t="s">
        <v>467</v>
      </c>
      <c r="B91" s="77" t="s">
        <v>468</v>
      </c>
      <c r="C91" s="78">
        <f>C92+C93+C94</f>
        <v>319056.16000000003</v>
      </c>
      <c r="D91" s="78">
        <f>D92+D93+D94</f>
        <v>319056.16000000003</v>
      </c>
      <c r="E91" s="78">
        <f t="shared" si="1"/>
        <v>0</v>
      </c>
      <c r="F91" s="106"/>
    </row>
    <row r="92" spans="1:6" s="1" customFormat="1" ht="15">
      <c r="A92" s="85" t="s">
        <v>469</v>
      </c>
      <c r="B92" s="77" t="s">
        <v>470</v>
      </c>
      <c r="C92" s="78">
        <v>100000</v>
      </c>
      <c r="D92" s="78">
        <v>100000</v>
      </c>
      <c r="E92" s="78">
        <f t="shared" si="1"/>
        <v>0</v>
      </c>
      <c r="F92" s="106"/>
    </row>
    <row r="93" spans="1:6" s="1" customFormat="1" ht="15">
      <c r="A93" s="85" t="s">
        <v>117</v>
      </c>
      <c r="B93" s="77" t="s">
        <v>205</v>
      </c>
      <c r="C93" s="78">
        <v>77034</v>
      </c>
      <c r="D93" s="78">
        <v>77034</v>
      </c>
      <c r="E93" s="78">
        <f t="shared" si="1"/>
        <v>0</v>
      </c>
      <c r="F93" s="106"/>
    </row>
    <row r="94" spans="1:6" s="1" customFormat="1" ht="15">
      <c r="A94" s="85" t="s">
        <v>245</v>
      </c>
      <c r="B94" s="77" t="s">
        <v>206</v>
      </c>
      <c r="C94" s="78">
        <v>142022.16</v>
      </c>
      <c r="D94" s="78">
        <v>142022.16</v>
      </c>
      <c r="E94" s="78">
        <f t="shared" si="1"/>
        <v>0</v>
      </c>
      <c r="F94" s="106"/>
    </row>
    <row r="95" spans="1:6" s="1" customFormat="1" ht="51">
      <c r="A95" s="76" t="s">
        <v>150</v>
      </c>
      <c r="B95" s="82" t="s">
        <v>246</v>
      </c>
      <c r="C95" s="78">
        <f>C96</f>
        <v>31017403.42</v>
      </c>
      <c r="D95" s="78">
        <f>D96</f>
        <v>30943398.87</v>
      </c>
      <c r="E95" s="78">
        <f t="shared" si="1"/>
        <v>74004.55000000075</v>
      </c>
      <c r="F95" s="108" t="s">
        <v>709</v>
      </c>
    </row>
    <row r="96" spans="1:6" s="1" customFormat="1" ht="30">
      <c r="A96" s="80" t="s">
        <v>471</v>
      </c>
      <c r="B96" s="82" t="s">
        <v>472</v>
      </c>
      <c r="C96" s="78">
        <f>C97+C98+C99+C100</f>
        <v>31017403.42</v>
      </c>
      <c r="D96" s="78">
        <f>D97+D98+D99+D100</f>
        <v>30943398.87</v>
      </c>
      <c r="E96" s="78">
        <f t="shared" si="1"/>
        <v>74004.55000000075</v>
      </c>
      <c r="F96" s="106"/>
    </row>
    <row r="97" spans="1:6" s="1" customFormat="1" ht="15">
      <c r="A97" s="80" t="s">
        <v>34</v>
      </c>
      <c r="B97" s="82" t="s">
        <v>154</v>
      </c>
      <c r="C97" s="78">
        <v>10091525.1</v>
      </c>
      <c r="D97" s="78">
        <v>10017520.55</v>
      </c>
      <c r="E97" s="78">
        <f t="shared" si="1"/>
        <v>74004.54999999888</v>
      </c>
      <c r="F97" s="108"/>
    </row>
    <row r="98" spans="1:6" s="1" customFormat="1" ht="15">
      <c r="A98" s="86" t="s">
        <v>473</v>
      </c>
      <c r="B98" s="87" t="s">
        <v>474</v>
      </c>
      <c r="C98" s="78">
        <v>567138.32</v>
      </c>
      <c r="D98" s="78">
        <v>567138.32</v>
      </c>
      <c r="E98" s="78">
        <f t="shared" si="1"/>
        <v>0</v>
      </c>
      <c r="F98" s="106"/>
    </row>
    <row r="99" spans="1:6" s="1" customFormat="1" ht="30">
      <c r="A99" s="85" t="s">
        <v>607</v>
      </c>
      <c r="B99" s="87" t="s">
        <v>611</v>
      </c>
      <c r="C99" s="78">
        <v>20000000</v>
      </c>
      <c r="D99" s="78">
        <v>20000000</v>
      </c>
      <c r="E99" s="78">
        <f t="shared" si="1"/>
        <v>0</v>
      </c>
      <c r="F99" s="106"/>
    </row>
    <row r="100" spans="1:6" s="1" customFormat="1" ht="30">
      <c r="A100" s="79" t="s">
        <v>702</v>
      </c>
      <c r="B100" s="87" t="s">
        <v>707</v>
      </c>
      <c r="C100" s="78">
        <v>358740</v>
      </c>
      <c r="D100" s="78">
        <v>358740</v>
      </c>
      <c r="E100" s="78">
        <f t="shared" si="1"/>
        <v>0</v>
      </c>
      <c r="F100" s="106"/>
    </row>
    <row r="101" spans="1:6" s="1" customFormat="1" ht="15">
      <c r="A101" s="76" t="s">
        <v>475</v>
      </c>
      <c r="B101" s="82" t="s">
        <v>476</v>
      </c>
      <c r="C101" s="78">
        <f>C102</f>
        <v>1197281.06</v>
      </c>
      <c r="D101" s="78">
        <f>D102</f>
        <v>1197281.06</v>
      </c>
      <c r="E101" s="78">
        <f t="shared" si="1"/>
        <v>0</v>
      </c>
      <c r="F101" s="106"/>
    </row>
    <row r="102" spans="1:6" s="1" customFormat="1" ht="30">
      <c r="A102" s="80" t="s">
        <v>35</v>
      </c>
      <c r="B102" s="82" t="s">
        <v>155</v>
      </c>
      <c r="C102" s="78">
        <v>1197281.06</v>
      </c>
      <c r="D102" s="78">
        <v>1197281.06</v>
      </c>
      <c r="E102" s="78">
        <f t="shared" si="1"/>
        <v>0</v>
      </c>
      <c r="F102" s="106"/>
    </row>
    <row r="103" spans="1:6" s="1" customFormat="1" ht="45">
      <c r="A103" s="76" t="s">
        <v>477</v>
      </c>
      <c r="B103" s="82" t="s">
        <v>153</v>
      </c>
      <c r="C103" s="78">
        <f>C104</f>
        <v>1931004</v>
      </c>
      <c r="D103" s="78">
        <f>D104</f>
        <v>1931004</v>
      </c>
      <c r="E103" s="78">
        <f t="shared" si="1"/>
        <v>0</v>
      </c>
      <c r="F103" s="106"/>
    </row>
    <row r="104" spans="1:6" s="1" customFormat="1" ht="30">
      <c r="A104" s="80" t="s">
        <v>31</v>
      </c>
      <c r="B104" s="82" t="s">
        <v>153</v>
      </c>
      <c r="C104" s="78">
        <v>1931004</v>
      </c>
      <c r="D104" s="78">
        <v>1931004</v>
      </c>
      <c r="E104" s="78">
        <f t="shared" si="1"/>
        <v>0</v>
      </c>
      <c r="F104" s="106"/>
    </row>
    <row r="105" spans="1:6" s="1" customFormat="1" ht="40.5" customHeight="1">
      <c r="A105" s="76" t="s">
        <v>478</v>
      </c>
      <c r="B105" s="82" t="s">
        <v>479</v>
      </c>
      <c r="C105" s="78">
        <f>C106</f>
        <v>343187</v>
      </c>
      <c r="D105" s="78">
        <f>D106</f>
        <v>298176.17</v>
      </c>
      <c r="E105" s="78">
        <f t="shared" si="1"/>
        <v>45010.830000000016</v>
      </c>
      <c r="F105" s="109" t="s">
        <v>612</v>
      </c>
    </row>
    <row r="106" spans="1:6" s="1" customFormat="1" ht="15">
      <c r="A106" s="85" t="s">
        <v>480</v>
      </c>
      <c r="B106" s="87" t="s">
        <v>481</v>
      </c>
      <c r="C106" s="78">
        <f>C107</f>
        <v>343187</v>
      </c>
      <c r="D106" s="78">
        <f>D107</f>
        <v>298176.17</v>
      </c>
      <c r="E106" s="78">
        <f t="shared" si="1"/>
        <v>45010.830000000016</v>
      </c>
      <c r="F106" s="106"/>
    </row>
    <row r="107" spans="1:6" s="1" customFormat="1" ht="30">
      <c r="A107" s="85" t="s">
        <v>42</v>
      </c>
      <c r="B107" s="87" t="s">
        <v>172</v>
      </c>
      <c r="C107" s="78">
        <v>343187</v>
      </c>
      <c r="D107" s="78">
        <v>298176.17</v>
      </c>
      <c r="E107" s="78">
        <f t="shared" si="1"/>
        <v>45010.830000000016</v>
      </c>
      <c r="F107" s="106"/>
    </row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</sheetData>
  <sheetProtection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4">
      <selection activeCell="A10" sqref="A10"/>
    </sheetView>
  </sheetViews>
  <sheetFormatPr defaultColWidth="9.140625" defaultRowHeight="12.75"/>
  <cols>
    <col min="1" max="1" width="45.7109375" style="6" customWidth="1"/>
    <col min="2" max="2" width="14.421875" style="6" customWidth="1"/>
    <col min="3" max="3" width="13.421875" style="6" bestFit="1" customWidth="1"/>
    <col min="4" max="4" width="13.28125" style="6" customWidth="1"/>
    <col min="5" max="5" width="14.421875" style="6" customWidth="1"/>
    <col min="6" max="16384" width="9.140625" style="6" customWidth="1"/>
  </cols>
  <sheetData>
    <row r="2" spans="1:9" ht="67.5" customHeight="1">
      <c r="A2" s="206" t="s">
        <v>688</v>
      </c>
      <c r="B2" s="206"/>
      <c r="C2" s="206"/>
      <c r="D2" s="206"/>
      <c r="E2" s="206"/>
      <c r="F2" s="88"/>
      <c r="G2" s="88"/>
      <c r="H2" s="88"/>
      <c r="I2" s="88"/>
    </row>
    <row r="3" spans="1:5" ht="80.25" customHeight="1">
      <c r="A3" s="89" t="s">
        <v>483</v>
      </c>
      <c r="B3" s="89" t="s">
        <v>689</v>
      </c>
      <c r="C3" s="89" t="s">
        <v>690</v>
      </c>
      <c r="D3" s="89" t="s">
        <v>691</v>
      </c>
      <c r="E3" s="89" t="s">
        <v>692</v>
      </c>
    </row>
    <row r="4" spans="1:5" ht="241.5" customHeight="1">
      <c r="A4" s="90" t="s">
        <v>484</v>
      </c>
      <c r="B4" s="30">
        <v>0</v>
      </c>
      <c r="C4" s="91">
        <v>2427929</v>
      </c>
      <c r="D4" s="91">
        <v>2427929</v>
      </c>
      <c r="E4" s="92">
        <v>0</v>
      </c>
    </row>
    <row r="6" spans="1:5" ht="56.25" customHeight="1">
      <c r="A6" s="207" t="s">
        <v>485</v>
      </c>
      <c r="B6" s="207"/>
      <c r="C6" s="207"/>
      <c r="D6" s="207"/>
      <c r="E6" s="207"/>
    </row>
    <row r="8" spans="1:5" ht="29.25" customHeight="1">
      <c r="A8" s="210" t="s">
        <v>693</v>
      </c>
      <c r="B8" s="211"/>
      <c r="C8" s="212"/>
      <c r="D8" s="208">
        <v>2427929</v>
      </c>
      <c r="E8" s="209"/>
    </row>
    <row r="9" ht="12.75">
      <c r="A9" s="93"/>
    </row>
    <row r="10" ht="12.75">
      <c r="A10" s="93"/>
    </row>
    <row r="11" ht="12.75">
      <c r="A11" s="93"/>
    </row>
  </sheetData>
  <sheetProtection/>
  <mergeCells count="4">
    <mergeCell ref="A2:E2"/>
    <mergeCell ref="A6:E6"/>
    <mergeCell ref="D8:E8"/>
    <mergeCell ref="A8:C8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erm</cp:lastModifiedBy>
  <cp:lastPrinted>2020-03-26T13:36:00Z</cp:lastPrinted>
  <dcterms:created xsi:type="dcterms:W3CDTF">2004-03-23T15:50:39Z</dcterms:created>
  <dcterms:modified xsi:type="dcterms:W3CDTF">2020-05-18T14:45:00Z</dcterms:modified>
  <cp:category/>
  <cp:version/>
  <cp:contentType/>
  <cp:contentStatus/>
</cp:coreProperties>
</file>